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amarggraf/Downloads/"/>
    </mc:Choice>
  </mc:AlternateContent>
  <xr:revisionPtr revIDLastSave="0" documentId="13_ncr:1_{6A313506-4418-4F4B-9387-BADA5F683D10}" xr6:coauthVersionLast="36" xr6:coauthVersionMax="36" xr10:uidLastSave="{00000000-0000-0000-0000-000000000000}"/>
  <bookViews>
    <workbookView xWindow="0" yWindow="500" windowWidth="23040" windowHeight="9080" tabRatio="708" xr2:uid="{00000000-000D-0000-FFFF-FFFF00000000}"/>
  </bookViews>
  <sheets>
    <sheet name="Hinweise zur Bearbeitung " sheetId="15" r:id="rId1"/>
    <sheet name="Beispiel zur VG-Anpassung" sheetId="16" r:id="rId2"/>
    <sheet name="Kostenträger 1" sheetId="1" r:id="rId3"/>
    <sheet name="Kostenträger 2" sheetId="17" r:id="rId4"/>
    <sheet name="Kostenträger 3" sheetId="18" r:id="rId5"/>
    <sheet name="Kostenträger 4" sheetId="19" r:id="rId6"/>
    <sheet name="Kostenträger 5" sheetId="20" r:id="rId7"/>
    <sheet name="Nachberechnungsbetrag" sheetId="2" r:id="rId8"/>
    <sheet name="data" sheetId="14" state="hidden" r:id="rId9"/>
  </sheets>
  <definedNames>
    <definedName name="_xlnm._FilterDatabase" localSheetId="8" hidden="1">data!$A$1:$B$125</definedName>
    <definedName name="_xlnm.Print_Area" localSheetId="1">'Beispiel zur VG-Anpassung'!$A$1:$N$98</definedName>
    <definedName name="_xlnm.Print_Area" localSheetId="2">'Kostenträger 1'!$A$1:$G$99</definedName>
    <definedName name="_xlnm.Print_Area" localSheetId="3">'Kostenträger 2'!$A$1:$G$99</definedName>
    <definedName name="_xlnm.Print_Area" localSheetId="4">'Kostenträger 3'!$A$1:$G$99</definedName>
    <definedName name="_xlnm.Print_Area" localSheetId="5">'Kostenträger 4'!$A$1:$G$99</definedName>
    <definedName name="_xlnm.Print_Area" localSheetId="6">'Kostenträger 5'!$A$1:$G$100</definedName>
    <definedName name="_xlnm.Print_Area" localSheetId="7">Nachberechnungsbetrag!$A$1:$G$38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6" i="20" l="1"/>
  <c r="G86" i="19"/>
  <c r="G86" i="18"/>
  <c r="G86" i="17"/>
  <c r="G86" i="1"/>
  <c r="G85" i="16" l="1"/>
  <c r="C11" i="17" l="1"/>
  <c r="C11" i="18"/>
  <c r="C11" i="19"/>
  <c r="C11" i="20"/>
  <c r="C9" i="20"/>
  <c r="C9" i="2"/>
  <c r="C9" i="17"/>
  <c r="C9" i="18"/>
  <c r="C9" i="19"/>
  <c r="C7" i="2"/>
  <c r="C80" i="19"/>
  <c r="G69" i="19"/>
  <c r="G63" i="19"/>
  <c r="C57" i="19"/>
  <c r="G46" i="19"/>
  <c r="G39" i="19"/>
  <c r="G24" i="19"/>
  <c r="G28" i="19" s="1"/>
  <c r="C80" i="18"/>
  <c r="G69" i="18"/>
  <c r="G63" i="18"/>
  <c r="C57" i="18"/>
  <c r="G46" i="18"/>
  <c r="G39" i="18"/>
  <c r="G24" i="18"/>
  <c r="G28" i="18" s="1"/>
  <c r="C80" i="17"/>
  <c r="G69" i="17"/>
  <c r="G63" i="17"/>
  <c r="C57" i="17"/>
  <c r="G46" i="17"/>
  <c r="G39" i="17"/>
  <c r="G24" i="17"/>
  <c r="G28" i="17" s="1"/>
  <c r="G50" i="19" l="1"/>
  <c r="G52" i="19" s="1"/>
  <c r="G36" i="19"/>
  <c r="G50" i="18"/>
  <c r="G52" i="18" s="1"/>
  <c r="G36" i="18"/>
  <c r="G50" i="17"/>
  <c r="G52" i="17" s="1"/>
  <c r="G36" i="17"/>
  <c r="C80" i="20"/>
  <c r="G69" i="20"/>
  <c r="G63" i="20"/>
  <c r="C57" i="20"/>
  <c r="G46" i="20"/>
  <c r="G39" i="20"/>
  <c r="G24" i="20"/>
  <c r="G28" i="20" s="1"/>
  <c r="C79" i="16"/>
  <c r="G68" i="16"/>
  <c r="G62" i="16"/>
  <c r="C56" i="16"/>
  <c r="G45" i="16"/>
  <c r="G38" i="16"/>
  <c r="G23" i="16"/>
  <c r="G27" i="16" s="1"/>
  <c r="C80" i="1"/>
  <c r="G69" i="1"/>
  <c r="G73" i="19" l="1"/>
  <c r="G59" i="19"/>
  <c r="G65" i="19" s="1"/>
  <c r="G75" i="19"/>
  <c r="G82" i="19" s="1"/>
  <c r="G42" i="19"/>
  <c r="G73" i="18"/>
  <c r="G59" i="18"/>
  <c r="G65" i="18" s="1"/>
  <c r="G75" i="18"/>
  <c r="G82" i="18" s="1"/>
  <c r="G42" i="18"/>
  <c r="G73" i="17"/>
  <c r="G59" i="17"/>
  <c r="G65" i="17" s="1"/>
  <c r="G75" i="17"/>
  <c r="G82" i="17" s="1"/>
  <c r="G42" i="17"/>
  <c r="G50" i="20"/>
  <c r="G52" i="20" s="1"/>
  <c r="G36" i="20"/>
  <c r="G49" i="16"/>
  <c r="G51" i="16" s="1"/>
  <c r="G35" i="16"/>
  <c r="G90" i="18" l="1"/>
  <c r="F20" i="2" s="1"/>
  <c r="G88" i="19"/>
  <c r="G90" i="19" s="1"/>
  <c r="F22" i="2" s="1"/>
  <c r="G88" i="18"/>
  <c r="G88" i="17"/>
  <c r="G90" i="17" s="1"/>
  <c r="F18" i="2" s="1"/>
  <c r="G73" i="20"/>
  <c r="G75" i="20" s="1"/>
  <c r="G82" i="20" s="1"/>
  <c r="G59" i="20"/>
  <c r="G65" i="20" s="1"/>
  <c r="G42" i="20"/>
  <c r="G72" i="16"/>
  <c r="G74" i="16" s="1"/>
  <c r="G81" i="16" s="1"/>
  <c r="G58" i="16"/>
  <c r="G64" i="16" s="1"/>
  <c r="G41" i="16"/>
  <c r="G88" i="20" l="1"/>
  <c r="G90" i="20" s="1"/>
  <c r="F24" i="2" s="1"/>
  <c r="G87" i="16"/>
  <c r="G89" i="16" s="1"/>
  <c r="C57" i="1"/>
  <c r="G46" i="1" l="1"/>
  <c r="G63" i="1" l="1"/>
  <c r="G39" i="1"/>
  <c r="G24" i="1"/>
  <c r="G28" i="1" s="1"/>
  <c r="G50" i="1" s="1"/>
  <c r="G36" i="1" l="1"/>
  <c r="G52" i="1"/>
  <c r="G59" i="1" l="1"/>
  <c r="G65" i="1" s="1"/>
  <c r="G73" i="1"/>
  <c r="G75" i="1" s="1"/>
  <c r="G42" i="1"/>
  <c r="G82" i="1" l="1"/>
  <c r="G88" i="1" s="1"/>
  <c r="G90" i="1" s="1"/>
  <c r="F16" i="2" s="1"/>
  <c r="F26" i="2" s="1"/>
</calcChain>
</file>

<file path=xl/sharedStrings.xml><?xml version="1.0" encoding="utf-8"?>
<sst xmlns="http://schemas.openxmlformats.org/spreadsheetml/2006/main" count="702" uniqueCount="282">
  <si>
    <t>Angaben zur Vorsorge- und Rehabilitationseinrichtung</t>
  </si>
  <si>
    <t>IK:</t>
  </si>
  <si>
    <t>Name:</t>
  </si>
  <si>
    <t>Tagesdurchschnittlicher Vergütungssatz nach Anlage 2</t>
  </si>
  <si>
    <t xml:space="preserve">(durchschnittlicher Vergütungssatz x Prozentsatz der </t>
  </si>
  <si>
    <t>Belegungsanteil von KT 1 im 1. Quartal 2020</t>
  </si>
  <si>
    <t>Vergütungsanpassung x Prozentsatz des Belegungsanteils von KT 1)</t>
  </si>
  <si>
    <t>Neuer durchschnittl. Vergütungssatz ab Vergütungsanpassung</t>
  </si>
  <si>
    <t xml:space="preserve">Anzahl der im Nachberechnungszeitraum geltend </t>
  </si>
  <si>
    <t>Ausgleichsbetrag im Nachberechnungszeitraum</t>
  </si>
  <si>
    <t>Nachberechnungsbetrag für KT 1</t>
  </si>
  <si>
    <t>Hiermit wird die Richtigkeit der obigen Angaben bestätigt.</t>
  </si>
  <si>
    <t>(Datum)</t>
  </si>
  <si>
    <t>(Unterschrift, Stempel der Einrichtung)</t>
  </si>
  <si>
    <t>Belegungsanteil von KT 2 im 1. Quartal 2020</t>
  </si>
  <si>
    <t>Nachberechnungsbetrag für KT 2</t>
  </si>
  <si>
    <t>Belegungsanteil von KT 3 im 1. Quartal 2020</t>
  </si>
  <si>
    <t>Nachberechnungsbetrag für KT 3</t>
  </si>
  <si>
    <t>Nachberechnungsbetrag für KT 4</t>
  </si>
  <si>
    <t>Nachberechnungsbetrag für KT 5</t>
  </si>
  <si>
    <t>Kostenträger 1</t>
  </si>
  <si>
    <t>Kostenträger 2</t>
  </si>
  <si>
    <t>Kostenträger 3</t>
  </si>
  <si>
    <t>Kostenträger 4</t>
  </si>
  <si>
    <t>Kostenträger 5</t>
  </si>
  <si>
    <t>Berechnung des Erhöhungsbetrages</t>
  </si>
  <si>
    <t>gemachten Ausgleichstage</t>
  </si>
  <si>
    <t>Nachberechnung gesamt</t>
  </si>
  <si>
    <t>1.</t>
  </si>
  <si>
    <t>2a.</t>
  </si>
  <si>
    <t>2b.</t>
  </si>
  <si>
    <t xml:space="preserve">3. </t>
  </si>
  <si>
    <t xml:space="preserve">4. </t>
  </si>
  <si>
    <t>5.</t>
  </si>
  <si>
    <t>(Zeile 1 + Zeile 4)</t>
  </si>
  <si>
    <t>6.</t>
  </si>
  <si>
    <t>(= Referenzwert – patientenbezogene
Belegungstage) gem. Anlage 3 Nr. 4 der Vereinbarung</t>
  </si>
  <si>
    <t>7.</t>
  </si>
  <si>
    <t>8.</t>
  </si>
  <si>
    <t>Bereits erhaltene Ausgleichszahlungen</t>
  </si>
  <si>
    <t>9.</t>
  </si>
  <si>
    <t>(= Betrag nach Nr. 7 abzüglich des Betrages nach Nr. 8)</t>
  </si>
  <si>
    <t>(Name)</t>
  </si>
  <si>
    <t>AOK NDS
Washausen/Glockmann</t>
  </si>
  <si>
    <t>Als zahlungsbegründendes Dokument kann nur das postalisch übermittelte und vollständig ausgefüllte Dokument mit Originalunterschrift + Stempel anerkannt werden.</t>
  </si>
  <si>
    <t>IK</t>
  </si>
  <si>
    <t>Name</t>
  </si>
  <si>
    <t>Paracelsus Klinik an der Gande</t>
  </si>
  <si>
    <t>Paracelsus Roswitha Klinik</t>
  </si>
  <si>
    <t>Haus Möhringsburg</t>
  </si>
  <si>
    <t>Paracelsus Klinik am See</t>
  </si>
  <si>
    <t>Klinik Dr. Otto Buchinger</t>
  </si>
  <si>
    <t>Krankenhaus Lindenbrunn</t>
  </si>
  <si>
    <t>Bückeberg-Klinik Bad Eilsen</t>
  </si>
  <si>
    <t>Klinik Niedersachsen</t>
  </si>
  <si>
    <t>Median Zentrum für Verhaltensmedizin</t>
  </si>
  <si>
    <t>Waldklinik Jesteburg</t>
  </si>
  <si>
    <t>Herz-Kreislauf-Klinik Bevensen AG</t>
  </si>
  <si>
    <t>Fachkrankenhaus Hansenbarg</t>
  </si>
  <si>
    <t>Paracelsus-Berghofklinik</t>
  </si>
  <si>
    <t>Dörenberg-Klinik</t>
  </si>
  <si>
    <t>Reha-Klinik Sonnenhof Bad Iburg</t>
  </si>
  <si>
    <t>MEDIAN Parkklinik Bad Rothenfelde GmbH</t>
  </si>
  <si>
    <t>St. Bonifatius Hospital gGmbH</t>
  </si>
  <si>
    <t>Fachklinik St. Marienstift Dammer Berge</t>
  </si>
  <si>
    <t>Klinikum Osnabrück GmbH</t>
  </si>
  <si>
    <t>Fachklinik St. Vitus-Stift</t>
  </si>
  <si>
    <t>Paracelsus-Wiehegebirgsklinik</t>
  </si>
  <si>
    <t>Klinik im Kurpark</t>
  </si>
  <si>
    <t>Johann-Wilhelm-Ritter-Klinik</t>
  </si>
  <si>
    <t>FACHKLINIK BAD BENTHEIM, Thermalsole- und Schwefelbad Bentheim GmbH</t>
  </si>
  <si>
    <t>Dr. Becker Klinik Norddeich</t>
  </si>
  <si>
    <t>Rehazentrum Bad Eilsen (DRV BS-H)</t>
  </si>
  <si>
    <t>Klinik Teutoburger Wald</t>
  </si>
  <si>
    <t>Reha-Zentrum Bad Pyrmont</t>
  </si>
  <si>
    <t>Rehazentrum Oberharz</t>
  </si>
  <si>
    <t>Klinik Norderney</t>
  </si>
  <si>
    <t>Klinikum Bad Rothenfelde, Klinik Münsterland</t>
  </si>
  <si>
    <t>Nordseeklinik Borkum</t>
  </si>
  <si>
    <t>Klinik Weser der DRV Bund</t>
  </si>
  <si>
    <t>Rehazentrum Klinik Borkum Riff</t>
  </si>
  <si>
    <t>Knappschafts-Klinik Borkum</t>
  </si>
  <si>
    <t>Rehazentrum am Meer</t>
  </si>
  <si>
    <t>Therapiezentrum Lehre</t>
  </si>
  <si>
    <t>Therapiezentrum OPEN</t>
  </si>
  <si>
    <t>Therapiezentrum medi terra</t>
  </si>
  <si>
    <t>Fachklinik Nettetal</t>
  </si>
  <si>
    <t>Kinderkurheim "Arnsberg" des Hochsauerlandkreises</t>
  </si>
  <si>
    <t>Fachklinik Hase-Ems</t>
  </si>
  <si>
    <t>Fachklinik Oerrel Fachzentrum für Suchtrehabilitation "Haus Niedersachsen"</t>
  </si>
  <si>
    <t>Herzog-Julius-Klinik</t>
  </si>
  <si>
    <t>Asklepios Kliniken Schildautal</t>
  </si>
  <si>
    <t>Fachklinik Erlengrund</t>
  </si>
  <si>
    <t>Kirchberg-Klinik</t>
  </si>
  <si>
    <t>Ev. Krankenhaus Göttingen-Weende</t>
  </si>
  <si>
    <t>Fachklinik Dr. Muschinsky</t>
  </si>
  <si>
    <t>Fachklinik Waldweg</t>
  </si>
  <si>
    <t>Lavie Reha gGmbH</t>
  </si>
  <si>
    <t>KRH Heriatrie Langenhagen</t>
  </si>
  <si>
    <t>Cochlear Implant Centrum "Wilhelm Hirte" (CIC)</t>
  </si>
  <si>
    <t>MediClin Deister Weser Klinken "Haus Weser"</t>
  </si>
  <si>
    <t>Neues Land Therapeutische Gemeinschaften Amelith und Schorborn</t>
  </si>
  <si>
    <t>DIAKOVERE Henriettenstift</t>
  </si>
  <si>
    <t>Klinik DER FÜRSTENHOF</t>
  </si>
  <si>
    <t>Landgrafen-Klinik</t>
  </si>
  <si>
    <t>BDH-Klinik Hessisch Oldendorf</t>
  </si>
  <si>
    <t>Klinik am Kronsberg</t>
  </si>
  <si>
    <t>MEDIAN Klinik Gyhum</t>
  </si>
  <si>
    <t>MediClin Seepark Klinik</t>
  </si>
  <si>
    <t>Diana Klinik</t>
  </si>
  <si>
    <t>MediClin Klinikum Soltau</t>
  </si>
  <si>
    <t>Klinik Fallingbostel</t>
  </si>
  <si>
    <t>Klinik Lüneburger Heide GmbH &amp; Co. KG</t>
  </si>
  <si>
    <t>Rehabilitationsklinik Werscherberg</t>
  </si>
  <si>
    <t>Fachklinikum Borkum</t>
  </si>
  <si>
    <t>ZRE Reha-Zentrum am Hesselkamp</t>
  </si>
  <si>
    <t>Friesenhörn Nordsee Kliniken</t>
  </si>
  <si>
    <t>MEDIAN Klinik Wilhemshaven</t>
  </si>
  <si>
    <t>Seeklinik Norderney, Zentrum für Kinder- und Jugendrehabilitation</t>
  </si>
  <si>
    <t>Rehaklinik RPK</t>
  </si>
  <si>
    <t>Paracelsus-Wittekindklinik</t>
  </si>
  <si>
    <t>MediClin Hedon Klinik</t>
  </si>
  <si>
    <t>Rehabilitationszentrum Oldenburg GmbH</t>
  </si>
  <si>
    <t>Kranknhaus Ludmillenstift</t>
  </si>
  <si>
    <t>Reha-Klinik für Geriatrie</t>
  </si>
  <si>
    <t>Herzog-Julius-Klinik, Fachklinik für Geriatrie</t>
  </si>
  <si>
    <t>Fachklinik Weser-Ems</t>
  </si>
  <si>
    <t>MediClin Deister weser Klinken "Haus Deister"</t>
  </si>
  <si>
    <t>Schüchtermann Schiller`schen Kliniken Bad Rothenfelde</t>
  </si>
  <si>
    <t>Barbarossa Klinik Bad Harzburg</t>
  </si>
  <si>
    <t>Städtisches Klinikum Braunschweig gGmbH - Stationäre geriatrische Reabilitation</t>
  </si>
  <si>
    <t>Fachklinik Bassum</t>
  </si>
  <si>
    <t>MEDIAN Salze Klinik Bad Salzdetfurth</t>
  </si>
  <si>
    <t>m&amp;i - Fachklinik Bad Pyrmont</t>
  </si>
  <si>
    <t>VAMED Klinik Bad Salzdetfurth</t>
  </si>
  <si>
    <t>Fachklinik Weserland</t>
  </si>
  <si>
    <t>Fachklinik Südergellersen</t>
  </si>
  <si>
    <t>Dr. Becker Neurozentrum Niedersachsen Neuologisches Zentrum Novacura</t>
  </si>
  <si>
    <t>Fachklinik Oldenburger Land</t>
  </si>
  <si>
    <t>Dietrich Bonhoeffer Klinik</t>
  </si>
  <si>
    <t>AWO AltenauKlinik</t>
  </si>
  <si>
    <t>Vorsorge-Reha-Klinik Haus Daheim</t>
  </si>
  <si>
    <t>Mutter-Kind-Fachklinik Sancta Maria</t>
  </si>
  <si>
    <t>Fachklinik Helena am Meer</t>
  </si>
  <si>
    <t>Rehaklinik Borkum</t>
  </si>
  <si>
    <t>Mutter-Kind-Klinik Haus Waldmühle</t>
  </si>
  <si>
    <t>Kurklinik Strandrobbe Neptunweg GmbH</t>
  </si>
  <si>
    <t>Klinik Nordseeküste</t>
  </si>
  <si>
    <t>AWO Mutter-Kind-Klinik Lotte-Lemke-Haus</t>
  </si>
  <si>
    <t>Tannenhof Vorsorgeklinik für Mutter und Kind</t>
  </si>
  <si>
    <t>AWO LangeoogKlinik</t>
  </si>
  <si>
    <t>Mutter-Kind-Klinik Langeoog</t>
  </si>
  <si>
    <t>medi terra Therapiezentrum Mardorf</t>
  </si>
  <si>
    <t>Haus am Deich, Vorsorge-und Rehaklinik für Mutter und Kind</t>
  </si>
  <si>
    <t>Mutter-Kind-Kurzentrum Nazareth</t>
  </si>
  <si>
    <t>Mutter-Kind-Klinik Huus achtern Diek</t>
  </si>
  <si>
    <t>AW Kurzentrum Norderney</t>
  </si>
  <si>
    <t>Fachklinik Maria am Meer</t>
  </si>
  <si>
    <t>Fachklinik Thomas Morus</t>
  </si>
  <si>
    <t>Die Insel Vorsorgeklinik für Frauen</t>
  </si>
  <si>
    <t>Friesenhörn-Nordsee-Klinik für Mutter &amp; Kind</t>
  </si>
  <si>
    <t>Evabgelisches MutterKindKlinik Spiekeroog, Dünenklinik</t>
  </si>
  <si>
    <t>Rehaklinik Zorge</t>
  </si>
  <si>
    <t>Mutter-Kind-Haus Nordlicht</t>
  </si>
  <si>
    <t>DRK Nordsee-Kurzentrum</t>
  </si>
  <si>
    <t>DRK Villa Kunterbunt</t>
  </si>
  <si>
    <t>Mutter-Kind-Klinik St. Willehad</t>
  </si>
  <si>
    <t>MVKK für Prävention und Rehabilitation GmbH &amp; Co. KG</t>
  </si>
  <si>
    <t>DRK Kurzentrum Carolinensiel</t>
  </si>
  <si>
    <t>Durchschnittl. Vergütungssatz nach Zeile 5 x 50 Prozent x Anzahl Ausgleichstage nach Zeile 6)</t>
  </si>
  <si>
    <t>(= Durchschnittlicher Vergütungssatz nach Zeile 1 x 50 Prozent x Anzahl 
der fehlenden Belegungstage nach Zeile 6)</t>
  </si>
  <si>
    <t>Allgemeine Hinweise:</t>
  </si>
  <si>
    <t>Bitte beachten Sie die Hinweise zur Bearbeitung im ersten Registerblatt dieser Datei. Vielen Dank!</t>
  </si>
  <si>
    <r>
      <rPr>
        <u/>
        <sz val="11"/>
        <color theme="1"/>
        <rFont val="Arial"/>
        <family val="2"/>
      </rPr>
      <t>Zweite</t>
    </r>
    <r>
      <rPr>
        <sz val="11"/>
        <color theme="1"/>
        <rFont val="Arial"/>
        <family val="2"/>
      </rPr>
      <t xml:space="preserve"> Vergütungsanpassung für KT 1 ab</t>
    </r>
  </si>
  <si>
    <t>2. Prozentuale Anpassung</t>
  </si>
  <si>
    <t>Neuer durchschnittl. Vergütungssatz ab 2. Vergütungsanpassung</t>
  </si>
  <si>
    <t>Berechnung des 2. Erhöhungsbetrages</t>
  </si>
  <si>
    <t>10.</t>
  </si>
  <si>
    <t>11.</t>
  </si>
  <si>
    <t>12.</t>
  </si>
  <si>
    <t>13.</t>
  </si>
  <si>
    <t>14.</t>
  </si>
  <si>
    <t>Durchschnittl. Vergütungssatz nach Zeile 5 x 50 Prozent x Anzahl Ausgleichstage nach Zeile 14)</t>
  </si>
  <si>
    <t>(= Durchschnittlicher Vergütungssatz nach Zeile 1 x 50 Prozent x Anzahl 
der fehlenden Belegungstage nach Zeile 14)</t>
  </si>
  <si>
    <t>Nachberechnungsbetrag (2. Zeitraum) KT 1</t>
  </si>
  <si>
    <t>15.</t>
  </si>
  <si>
    <t>16.</t>
  </si>
  <si>
    <t>17.</t>
  </si>
  <si>
    <t>Gesamte Nachberechnung für KT 1</t>
  </si>
  <si>
    <t>ab</t>
  </si>
  <si>
    <t>bis</t>
  </si>
  <si>
    <t>Bitte geben Sie in dem ersten Zeitrraum unter der lfd. Nr. 6 nur die Ausgleichs-</t>
  </si>
  <si>
    <t>tage an, die bis zum Beginn den zweiten Erhöhungszeitraums angefallen sind.</t>
  </si>
  <si>
    <t>Infolgedessen geben Sie bitte im zweiten Erhöhungszeitraum auch nur die Tage</t>
  </si>
  <si>
    <t>an, die in diesem Zeitraum angefallen sind.</t>
  </si>
  <si>
    <t>Vergütungsanpassung x Prozentsatz des Belegungsanteils von KT 2)</t>
  </si>
  <si>
    <r>
      <rPr>
        <u/>
        <sz val="11"/>
        <color theme="1"/>
        <rFont val="Arial"/>
        <family val="2"/>
      </rPr>
      <t>Zweite</t>
    </r>
    <r>
      <rPr>
        <sz val="11"/>
        <color theme="1"/>
        <rFont val="Arial"/>
        <family val="2"/>
      </rPr>
      <t xml:space="preserve"> Vergütungsanpassung für KT 2 ab</t>
    </r>
  </si>
  <si>
    <t>Nachberechnungsbetrag (2. Zeitraum) KT 2</t>
  </si>
  <si>
    <t>Gesamte Nachberechnung für KT 2</t>
  </si>
  <si>
    <t>Vergütungsanpassung x Prozentsatz des Belegungsanteils von KT 3)</t>
  </si>
  <si>
    <r>
      <rPr>
        <u/>
        <sz val="11"/>
        <color theme="1"/>
        <rFont val="Arial"/>
        <family val="2"/>
      </rPr>
      <t>Zweite</t>
    </r>
    <r>
      <rPr>
        <sz val="11"/>
        <color theme="1"/>
        <rFont val="Arial"/>
        <family val="2"/>
      </rPr>
      <t xml:space="preserve"> Vergütungsanpassung für KT 3 ab</t>
    </r>
  </si>
  <si>
    <t>Nachberechnungsbetrag (2. Zeitraum) KT 3</t>
  </si>
  <si>
    <t>Gesamte Nachberechnung für KT 3</t>
  </si>
  <si>
    <t>Vergütungsanpassung x Prozentsatz des Belegungsanteils von KT 4)</t>
  </si>
  <si>
    <r>
      <rPr>
        <u/>
        <sz val="11"/>
        <color theme="1"/>
        <rFont val="Arial"/>
        <family val="2"/>
      </rPr>
      <t>Zweite</t>
    </r>
    <r>
      <rPr>
        <sz val="11"/>
        <color theme="1"/>
        <rFont val="Arial"/>
        <family val="2"/>
      </rPr>
      <t xml:space="preserve"> Vergütungsanpassung für KT 4 ab</t>
    </r>
  </si>
  <si>
    <t>Nachberechnungsbetrag (2. Zeitraum) KT 4</t>
  </si>
  <si>
    <t>Gesamte Nachberechnung für KT 4</t>
  </si>
  <si>
    <t>Vergütungsanpassung x Prozentsatz des Belegungsanteils von KT 5)</t>
  </si>
  <si>
    <r>
      <rPr>
        <u/>
        <sz val="11"/>
        <color theme="1"/>
        <rFont val="Arial"/>
        <family val="2"/>
      </rPr>
      <t>Zweite</t>
    </r>
    <r>
      <rPr>
        <sz val="11"/>
        <color theme="1"/>
        <rFont val="Arial"/>
        <family val="2"/>
      </rPr>
      <t xml:space="preserve"> Vergütungsanpassung für KT 5 ab</t>
    </r>
  </si>
  <si>
    <t>Nachberechnungsbetrag (2. Zeitraum) KT 5</t>
  </si>
  <si>
    <t>Gesamte Nachberechnung für KT 5</t>
  </si>
  <si>
    <t>Meldung des Vergütungssatzes für die Ermittlung des Mindererlösausgleichszuschlag 
nach dem GPVG</t>
  </si>
  <si>
    <t>Vergütungsanpassung für KT 1 ab</t>
  </si>
  <si>
    <t>Prozentuale Anpassung</t>
  </si>
  <si>
    <r>
      <t xml:space="preserve">Eine Beipielberechnung wurde im </t>
    </r>
    <r>
      <rPr>
        <u/>
        <sz val="11"/>
        <color theme="1"/>
        <rFont val="Arial"/>
        <family val="2"/>
      </rPr>
      <t>zweiten</t>
    </r>
    <r>
      <rPr>
        <sz val="11"/>
        <color theme="1"/>
        <rFont val="Arial"/>
        <family val="2"/>
      </rPr>
      <t xml:space="preserve"> Registerblatt eingefügt.</t>
    </r>
  </si>
  <si>
    <t>Zur besseren Unterscheidung haben wir den zweiten Teil farblich abgegrenzt</t>
  </si>
  <si>
    <r>
      <t xml:space="preserve">Nachberechnung des Mindererlösausgleichsanpruch für </t>
    </r>
    <r>
      <rPr>
        <u/>
        <sz val="12"/>
        <color theme="1"/>
        <rFont val="Arial"/>
        <family val="2"/>
      </rPr>
      <t>Kostenträger 1 (KT 1)</t>
    </r>
  </si>
  <si>
    <t>Gesamtnachweis der Nachberechnungsanprüche bei der Ermittlung des</t>
  </si>
  <si>
    <t>Mindererlösausgleichszuschlag nach dem GPVG</t>
  </si>
  <si>
    <t>ein Nachberechnungsanspruch im Rahmen der Berechnung des Mindererlöausgleichsanspruch:</t>
  </si>
  <si>
    <t>Vergütungsanpassung für KT 2 ab</t>
  </si>
  <si>
    <t>Vergütungsanpassung für KT 3 ab</t>
  </si>
  <si>
    <t>Vergütungsanpassung für KT 4 ab</t>
  </si>
  <si>
    <t>Vergütungsanpassung für KT 5 ab</t>
  </si>
  <si>
    <t xml:space="preserve">Beispiel: die erste VG-Erhöhung fand zum 01.10.2020 statt; die zweite zum </t>
  </si>
  <si>
    <t>Belegungsanteil von KT 4 im 1. Quartal 2020</t>
  </si>
  <si>
    <r>
      <t xml:space="preserve">Nachberechnung des Mindererlösausgleichsanpruch für </t>
    </r>
    <r>
      <rPr>
        <u/>
        <sz val="12"/>
        <color theme="1"/>
        <rFont val="Arial"/>
        <family val="2"/>
      </rPr>
      <t>Kostenträger 2 (KT 2)</t>
    </r>
  </si>
  <si>
    <r>
      <t xml:space="preserve">Nachberechnung des Mindererlösausgleichsanpruch für </t>
    </r>
    <r>
      <rPr>
        <u/>
        <sz val="12"/>
        <color theme="1"/>
        <rFont val="Arial"/>
        <family val="2"/>
      </rPr>
      <t>Kostenträger 4 (KT 4)</t>
    </r>
  </si>
  <si>
    <r>
      <t xml:space="preserve">Nachberechnung des Mindererlösausgleichsanpruch für </t>
    </r>
    <r>
      <rPr>
        <u/>
        <sz val="12"/>
        <color theme="1"/>
        <rFont val="Arial"/>
        <family val="2"/>
      </rPr>
      <t>Kostenträger 5 (KT 5)</t>
    </r>
  </si>
  <si>
    <t xml:space="preserve">Wurde die Vergütung bei einem der fünf belegungsstärksten Kostenträger bis zum 30.06.2022 ein zweites Mal angepasst, so wird diese Anpassung für den Zeitraum ab dem 20.03.2022, frühestens mit Beginn der neuen Vergütung bis zum 30.06.2022 berücksichtigt. Dafür bitten wir den unseren Teil der Berechnung ab Zeile Nr. 10 zu nutzen.
 </t>
  </si>
  <si>
    <t>18.</t>
  </si>
  <si>
    <t>19.</t>
  </si>
  <si>
    <t>20.</t>
  </si>
  <si>
    <t>21.</t>
  </si>
  <si>
    <t>22.</t>
  </si>
  <si>
    <t>23.</t>
  </si>
  <si>
    <t>24.</t>
  </si>
  <si>
    <t>25.</t>
  </si>
  <si>
    <t>26.</t>
  </si>
  <si>
    <r>
      <rPr>
        <u/>
        <sz val="11"/>
        <color theme="1"/>
        <rFont val="Arial"/>
        <family val="2"/>
      </rPr>
      <t>Dritte</t>
    </r>
    <r>
      <rPr>
        <sz val="11"/>
        <color theme="1"/>
        <rFont val="Arial"/>
        <family val="2"/>
      </rPr>
      <t xml:space="preserve"> Vergütungsanpassung für KT 1 ab</t>
    </r>
  </si>
  <si>
    <t>bis 30.06.2022</t>
  </si>
  <si>
    <r>
      <t xml:space="preserve">Nachberechnung aufgrund Vergütungsanpassung; </t>
    </r>
    <r>
      <rPr>
        <u/>
        <sz val="11"/>
        <rFont val="Arial"/>
        <family val="2"/>
      </rPr>
      <t>Zeitraum 20.03.2022 - 30.06.2022</t>
    </r>
  </si>
  <si>
    <t>vom 20.03.2022 bis zur zweiten Vergütungsanpassung; max. 30.06.2022</t>
  </si>
  <si>
    <t>Berechnung des 3. Erhöhungsbetrages</t>
  </si>
  <si>
    <t>Neuer durchschnittl. Vergütungssatz ab 3. Vergütungsanpassung</t>
  </si>
  <si>
    <t>3. Prozentuale Anpassung</t>
  </si>
  <si>
    <t>Nachberechnungsbetrag (3. Zeitraum) KT 1</t>
  </si>
  <si>
    <t>erhöhungszeiträume melden möchten.</t>
  </si>
  <si>
    <t>Bitte beachten sie, dass die Summe der Ausgleichstage eines Kostenträgers</t>
  </si>
  <si>
    <t>Anlage 3 übereinstimmen muss.</t>
  </si>
  <si>
    <t xml:space="preserve">01.11.2021; die dritte zum 01.06.2022 . </t>
  </si>
  <si>
    <t>Im Zeitraum 01.09.- 31.10.2021 sind KEINE Ausgleichstage abgefallen, .</t>
  </si>
  <si>
    <t xml:space="preserve">da hier der zu betrachtende Zeitraum im Jahr 2022 liegt. </t>
  </si>
  <si>
    <t xml:space="preserve">Im Zeitraum 20.03.- 30.06.2022 sind insgesamt 350 Ausgleichstage angefallen. </t>
  </si>
  <si>
    <t>Hinweis für den Fall, dass Sie zwei oder drei Vergütungs-</t>
  </si>
  <si>
    <t xml:space="preserve">Wurde die Vergütung bei einem der fünf belegungsstärksten Kostenträger bis zum 30.06.2022 ein drittes Mal angepasst, so wird diese Anpassung für den Zeitraum ab dem 20.03.2022, frühestens mit Beginn der neuen Vergütung bis zum 30.06.2022 berücksichtigt. Dafür bitten wir den unseren Teil der Berechnung ab Zeile Nr. 18 zu nutzen.
 </t>
  </si>
  <si>
    <t xml:space="preserve">Bitte beachten Sie, dass alle Zeiträume getrennt zu betrachten sind. </t>
  </si>
  <si>
    <t>in dem Anspruchszeitraum mit dem Wert (errechnete Minderbelegungstage) in der</t>
  </si>
  <si>
    <r>
      <rPr>
        <u/>
        <sz val="11"/>
        <color theme="1"/>
        <rFont val="Arial"/>
        <family val="2"/>
      </rPr>
      <t>Dritte</t>
    </r>
    <r>
      <rPr>
        <sz val="11"/>
        <color theme="1"/>
        <rFont val="Arial"/>
        <family val="2"/>
      </rPr>
      <t xml:space="preserve"> Vergütungsanpassung für KT 2 ab</t>
    </r>
  </si>
  <si>
    <t>Nachberechnungsbetrag (3. Zeitraum) KT 2</t>
  </si>
  <si>
    <r>
      <rPr>
        <u/>
        <sz val="11"/>
        <color theme="1"/>
        <rFont val="Arial"/>
        <family val="2"/>
      </rPr>
      <t>Dritte</t>
    </r>
    <r>
      <rPr>
        <sz val="11"/>
        <color theme="1"/>
        <rFont val="Arial"/>
        <family val="2"/>
      </rPr>
      <t xml:space="preserve"> Vergütungsanpassung für KT 3 ab</t>
    </r>
  </si>
  <si>
    <t>Nachberechnungsbetrag (3. Zeitraum) KT 3</t>
  </si>
  <si>
    <r>
      <rPr>
        <u/>
        <sz val="11"/>
        <color theme="1"/>
        <rFont val="Arial"/>
        <family val="2"/>
      </rPr>
      <t>Dritte</t>
    </r>
    <r>
      <rPr>
        <sz val="11"/>
        <color theme="1"/>
        <rFont val="Arial"/>
        <family val="2"/>
      </rPr>
      <t xml:space="preserve"> Vergütungsanpassung für KT 4 ab</t>
    </r>
  </si>
  <si>
    <t>Nachberechnungsbetrag (3. Zeitraum) KT 4</t>
  </si>
  <si>
    <t>Belegungsanteil von KT 5 im 1. Quartal 2020</t>
  </si>
  <si>
    <r>
      <rPr>
        <u/>
        <sz val="11"/>
        <color theme="1"/>
        <rFont val="Arial"/>
        <family val="2"/>
      </rPr>
      <t>Dritte</t>
    </r>
    <r>
      <rPr>
        <sz val="11"/>
        <color theme="1"/>
        <rFont val="Arial"/>
        <family val="2"/>
      </rPr>
      <t xml:space="preserve"> Vergütungsanpassung für KT 5 ab</t>
    </r>
  </si>
  <si>
    <t>Nachberechnungsbetrag (3. Zeitraum) KT 5</t>
  </si>
  <si>
    <r>
      <rPr>
        <b/>
        <u/>
        <sz val="11"/>
        <color theme="1"/>
        <rFont val="Arial"/>
        <family val="2"/>
      </rPr>
      <t>Zweite</t>
    </r>
    <r>
      <rPr>
        <u/>
        <sz val="11"/>
        <color theme="1"/>
        <rFont val="Arial"/>
        <family val="2"/>
      </rPr>
      <t xml:space="preserve"> Vergütungsanpassung bei demselben Kostenträger:</t>
    </r>
  </si>
  <si>
    <r>
      <rPr>
        <b/>
        <u/>
        <sz val="11"/>
        <color theme="1"/>
        <rFont val="Arial"/>
        <family val="2"/>
      </rPr>
      <t>Dritte</t>
    </r>
    <r>
      <rPr>
        <u/>
        <sz val="11"/>
        <color theme="1"/>
        <rFont val="Arial"/>
        <family val="2"/>
      </rPr>
      <t xml:space="preserve"> Vergütungsanpassung bei demselben Kostenträger:</t>
    </r>
  </si>
  <si>
    <t>Dies entnehmen Sie bitte der Anlage 3 (errechnete Minderbelegungstage)</t>
  </si>
  <si>
    <t xml:space="preserve">In dem Beispiel entfallen davon 200 Ausgleichstage im Zeitraum 01.11.- 31.05.2022 </t>
  </si>
  <si>
    <t>lt. Belegung der Einrichtung. Vom 01.06. -30.06.2022 werden noch weitere</t>
  </si>
  <si>
    <t>150 Ausgleichstage beantragt. Sie werden unter Berücksichtigung der dritten</t>
  </si>
  <si>
    <t>Verghütungsanpassung unter der Nr. 22 eingetragen.</t>
  </si>
  <si>
    <r>
      <t xml:space="preserve">Nachberechnung des Mindererlösausgleichsanpruch für </t>
    </r>
    <r>
      <rPr>
        <u/>
        <sz val="12"/>
        <color theme="1"/>
        <rFont val="Arial"/>
        <family val="2"/>
      </rPr>
      <t>Kostenträger 3 (KT 3)</t>
    </r>
  </si>
  <si>
    <t>Für den Zeitraum vom 20.03.2022 bis zum 30.06.2022 ergibt sich für die obige Einrichtung</t>
  </si>
  <si>
    <t>Durchschnittl. Vergütungssatz nach Zeile 5 x 50 Prozent x Anzahl Ausgleichstage nach Zeile 22)</t>
  </si>
  <si>
    <t>(= Durchschnittlicher Vergütungssatz nach Zeile 1 x 50 Prozent x Anzahl 
der fehlenden Belegungstage nach Zeile 22)</t>
  </si>
  <si>
    <r>
      <rPr>
        <b/>
        <sz val="11"/>
        <color theme="1"/>
        <rFont val="Arial"/>
        <family val="2"/>
      </rPr>
      <t>Die Anlage 4b_6 steht  für die Berechnungen im Zeitraum vom 20.03.2022 bis 30.06.2022 zur Verfügung (Anspruchszeitraum)</t>
    </r>
    <r>
      <rPr>
        <sz val="11"/>
        <color theme="1"/>
        <rFont val="Arial"/>
        <family val="2"/>
      </rPr>
      <t xml:space="preserve">
Das anliegende Formular dient der Berechnung von </t>
    </r>
    <r>
      <rPr>
        <b/>
        <sz val="11"/>
        <color theme="1"/>
        <rFont val="Arial"/>
        <family val="2"/>
      </rPr>
      <t>Vergütungsanpassungen</t>
    </r>
    <r>
      <rPr>
        <sz val="11"/>
        <color theme="1"/>
        <rFont val="Arial"/>
        <family val="2"/>
      </rPr>
      <t xml:space="preserve"> im Zeitraum vom 01.04.2020 bis zum 30.06.2022. Dabei können nur die fünf belegungsstärksten Kostenträger aus dem 1. Quartal 2020 berücksichtigt werden. 
Es ist für jede dieser Vergütungsanpassungen getrennt eine Berechnung vorzunehmen. Sind mehrere Vergütungserhöhungen zu berücksichtigen, die nicht zum gleichen Zeitpunkt in Kraft treten, muss bei jeder der Berechnungen der ursprünglich festgestellte durchschnittliche Vergütungssatz nach Anlage 2 zugrunde gelegt werden. Der Betrag der gesamten Nachberechnung ergibt sich im letzten Registerblatt. 
</t>
    </r>
  </si>
  <si>
    <t xml:space="preserve">Anlage 4b_6:  </t>
  </si>
  <si>
    <t xml:space="preserve">Anzahl der im 6. Nachberechnungszeitraum geltend </t>
  </si>
  <si>
    <t>Berechnung des 6. Erhöhungsbetrages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</si>
</sst>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21" x14ac:knownFonts="1">
    <font>
      <sz val="11"/>
      <color theme="1"/>
      <name val="Arial"/>
      <family val="2"/>
    </font>
    <font>
      <sz val="10"/>
      <color theme="1"/>
      <name val="Arial"/>
      <family val="2"/>
    </font>
    <font>
      <sz val="10"/>
      <color theme="1"/>
      <name val="Arial"/>
      <family val="2"/>
    </font>
    <font>
      <b/>
      <u/>
      <sz val="11"/>
      <color theme="1"/>
      <name val="Arial"/>
      <family val="2"/>
    </font>
    <font>
      <u/>
      <sz val="11"/>
      <color theme="1"/>
      <name val="Arial"/>
      <family val="2"/>
    </font>
    <font>
      <sz val="12"/>
      <color theme="1"/>
      <name val="Arial"/>
      <family val="2"/>
    </font>
    <font>
      <u/>
      <sz val="12"/>
      <color theme="1"/>
      <name val="Arial"/>
      <family val="2"/>
    </font>
    <font>
      <b/>
      <u/>
      <sz val="12"/>
      <color theme="1"/>
      <name val="Arial"/>
      <family val="2"/>
    </font>
    <font>
      <sz val="9"/>
      <color theme="1"/>
      <name val="Arial"/>
      <family val="2"/>
    </font>
    <font>
      <sz val="11"/>
      <name val="Arial"/>
      <family val="2"/>
    </font>
    <font>
      <sz val="11"/>
      <color theme="1"/>
      <name val="Arial"/>
      <family val="2"/>
    </font>
    <font>
      <sz val="10"/>
      <name val="Arial"/>
      <family val="2"/>
    </font>
    <font>
      <sz val="8"/>
      <color theme="1"/>
      <name val="Arial"/>
      <family val="2"/>
    </font>
    <font>
      <b/>
      <sz val="11"/>
      <color theme="1"/>
      <name val="Calibri"/>
      <family val="2"/>
      <scheme val="minor"/>
    </font>
    <font>
      <sz val="11"/>
      <color theme="1"/>
      <name val="Calibri"/>
      <family val="2"/>
      <scheme val="minor"/>
    </font>
    <font>
      <sz val="11"/>
      <color rgb="FF000000"/>
      <name val="Calibri"/>
      <family val="2"/>
    </font>
    <font>
      <b/>
      <sz val="10"/>
      <color theme="1"/>
      <name val="Arial"/>
      <family val="2"/>
    </font>
    <font>
      <b/>
      <sz val="11"/>
      <color theme="1"/>
      <name val="Arial"/>
      <family val="2"/>
    </font>
    <font>
      <b/>
      <sz val="10"/>
      <name val="Arial"/>
      <family val="2"/>
    </font>
    <font>
      <b/>
      <sz val="12"/>
      <color theme="1"/>
      <name val="Arial"/>
      <family val="2"/>
    </font>
    <font>
      <u/>
      <sz val="1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9" fontId="10" fillId="0" borderId="0" applyFont="0" applyFill="0" applyBorder="0" applyAlignment="0" applyProtection="0"/>
  </cellStyleXfs>
  <cellXfs count="117">
    <xf numFmtId="0" fontId="0" fillId="0" borderId="0" xfId="0"/>
    <xf numFmtId="14" fontId="0" fillId="4" borderId="4" xfId="0" applyNumberFormat="1" applyFont="1" applyFill="1" applyBorder="1" applyProtection="1">
      <protection locked="0"/>
    </xf>
    <xf numFmtId="0" fontId="13" fillId="0" borderId="0" xfId="0" applyFont="1" applyAlignment="1">
      <alignment horizontal="left"/>
    </xf>
    <xf numFmtId="0" fontId="13" fillId="0" borderId="0" xfId="0" applyFont="1"/>
    <xf numFmtId="0" fontId="14" fillId="0" borderId="0" xfId="0" applyFont="1"/>
    <xf numFmtId="0" fontId="14" fillId="0" borderId="0" xfId="0" applyFont="1" applyAlignment="1">
      <alignment horizontal="left"/>
    </xf>
    <xf numFmtId="0" fontId="15" fillId="0" borderId="6" xfId="0" applyFont="1" applyFill="1" applyBorder="1" applyAlignment="1" applyProtection="1">
      <alignment horizontal="left" vertical="center" wrapText="1"/>
    </xf>
    <xf numFmtId="0" fontId="5" fillId="0" borderId="0" xfId="0" applyFont="1" applyProtection="1"/>
    <xf numFmtId="0" fontId="0" fillId="0" borderId="0" xfId="0" applyFont="1" applyProtection="1"/>
    <xf numFmtId="14" fontId="0" fillId="0" borderId="0" xfId="0" applyNumberFormat="1" applyFont="1" applyProtection="1"/>
    <xf numFmtId="0" fontId="0" fillId="0" borderId="0" xfId="0" applyFont="1" applyAlignment="1" applyProtection="1">
      <alignment vertical="top"/>
    </xf>
    <xf numFmtId="0" fontId="0" fillId="2" borderId="0" xfId="0" applyFont="1" applyFill="1" applyProtection="1"/>
    <xf numFmtId="0" fontId="0" fillId="0" borderId="0" xfId="0" applyFont="1" applyFill="1" applyBorder="1" applyAlignment="1" applyProtection="1"/>
    <xf numFmtId="0" fontId="0" fillId="0" borderId="0" xfId="0" applyFill="1" applyBorder="1" applyAlignment="1" applyProtection="1"/>
    <xf numFmtId="0" fontId="5" fillId="2" borderId="0" xfId="0" applyFont="1" applyFill="1" applyProtection="1"/>
    <xf numFmtId="0" fontId="0" fillId="0" borderId="0" xfId="0" applyFont="1" applyFill="1" applyProtection="1"/>
    <xf numFmtId="164" fontId="0" fillId="0" borderId="5" xfId="0" applyNumberFormat="1" applyFont="1" applyFill="1" applyBorder="1" applyAlignment="1" applyProtection="1"/>
    <xf numFmtId="0" fontId="2" fillId="0" borderId="0" xfId="0" applyFont="1" applyProtection="1"/>
    <xf numFmtId="0" fontId="9" fillId="0" borderId="0" xfId="0" applyFont="1" applyProtection="1"/>
    <xf numFmtId="0" fontId="8" fillId="0" borderId="0" xfId="0" applyFont="1" applyProtection="1"/>
    <xf numFmtId="0" fontId="3" fillId="0" borderId="0" xfId="0" applyFont="1" applyProtection="1"/>
    <xf numFmtId="0" fontId="0" fillId="0" borderId="0" xfId="0" applyProtection="1"/>
    <xf numFmtId="0" fontId="0"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Fill="1" applyProtection="1"/>
    <xf numFmtId="0" fontId="0" fillId="0" borderId="0" xfId="0" applyAlignment="1" applyProtection="1">
      <alignment wrapText="1"/>
    </xf>
    <xf numFmtId="0" fontId="0" fillId="0" borderId="0" xfId="0" applyFont="1" applyFill="1" applyBorder="1" applyProtection="1"/>
    <xf numFmtId="164" fontId="0" fillId="0" borderId="5" xfId="0" applyNumberFormat="1" applyFont="1" applyFill="1" applyBorder="1" applyProtection="1"/>
    <xf numFmtId="164" fontId="0" fillId="0" borderId="0" xfId="0" applyNumberFormat="1" applyFont="1" applyFill="1" applyBorder="1" applyProtection="1"/>
    <xf numFmtId="164" fontId="0" fillId="0" borderId="5" xfId="0" applyNumberFormat="1" applyFont="1" applyBorder="1" applyProtection="1"/>
    <xf numFmtId="164" fontId="0" fillId="0" borderId="0" xfId="0" applyNumberFormat="1" applyFont="1" applyBorder="1" applyProtection="1"/>
    <xf numFmtId="0" fontId="0" fillId="5" borderId="0" xfId="0" applyFont="1" applyFill="1" applyProtection="1"/>
    <xf numFmtId="0" fontId="2" fillId="5" borderId="0" xfId="0" applyFont="1" applyFill="1" applyProtection="1"/>
    <xf numFmtId="0" fontId="9" fillId="5" borderId="0" xfId="0" applyFont="1" applyFill="1" applyProtection="1"/>
    <xf numFmtId="0" fontId="17" fillId="0" borderId="0" xfId="0" applyFont="1" applyProtection="1"/>
    <xf numFmtId="0" fontId="16" fillId="5" borderId="0" xfId="0" applyFont="1" applyFill="1" applyProtection="1"/>
    <xf numFmtId="0" fontId="17" fillId="5" borderId="0" xfId="0" applyFont="1" applyFill="1" applyProtection="1"/>
    <xf numFmtId="0" fontId="18" fillId="5" borderId="0" xfId="0" applyFont="1" applyFill="1" applyAlignment="1" applyProtection="1">
      <alignment horizontal="left" wrapText="1"/>
    </xf>
    <xf numFmtId="14" fontId="18" fillId="5" borderId="0" xfId="0" applyNumberFormat="1" applyFont="1" applyFill="1" applyAlignment="1" applyProtection="1">
      <alignment horizontal="left" wrapText="1"/>
    </xf>
    <xf numFmtId="0" fontId="5" fillId="6" borderId="0" xfId="0" applyFont="1" applyFill="1" applyProtection="1"/>
    <xf numFmtId="0" fontId="0" fillId="6" borderId="0" xfId="0" applyFont="1" applyFill="1" applyProtection="1"/>
    <xf numFmtId="0" fontId="19" fillId="6" borderId="0" xfId="0" applyFont="1" applyFill="1" applyProtection="1"/>
    <xf numFmtId="14" fontId="16" fillId="5" borderId="0" xfId="0" applyNumberFormat="1" applyFont="1" applyFill="1" applyProtection="1"/>
    <xf numFmtId="0" fontId="16" fillId="0" borderId="0" xfId="0" applyFont="1" applyProtection="1"/>
    <xf numFmtId="0" fontId="1" fillId="0" borderId="0" xfId="0" applyFont="1" applyProtection="1"/>
    <xf numFmtId="0" fontId="4" fillId="0" borderId="0" xfId="0" applyFont="1" applyProtection="1"/>
    <xf numFmtId="0" fontId="4" fillId="5" borderId="0" xfId="0" applyFont="1" applyFill="1" applyProtection="1"/>
    <xf numFmtId="0" fontId="0" fillId="5" borderId="0" xfId="0" applyFill="1" applyProtection="1"/>
    <xf numFmtId="0" fontId="11" fillId="5" borderId="0" xfId="0" applyFont="1" applyFill="1" applyAlignment="1" applyProtection="1">
      <alignment horizontal="left" wrapText="1"/>
    </xf>
    <xf numFmtId="0" fontId="2" fillId="5" borderId="0" xfId="0" applyFont="1" applyFill="1" applyAlignment="1" applyProtection="1">
      <alignment horizontal="left" wrapText="1"/>
    </xf>
    <xf numFmtId="3" fontId="0" fillId="4" borderId="5" xfId="0" applyNumberFormat="1" applyFont="1" applyFill="1" applyBorder="1" applyAlignment="1" applyProtection="1">
      <protection locked="0"/>
    </xf>
    <xf numFmtId="10" fontId="0" fillId="4" borderId="5" xfId="1" applyNumberFormat="1" applyFont="1" applyFill="1" applyBorder="1" applyAlignment="1" applyProtection="1">
      <protection locked="0"/>
    </xf>
    <xf numFmtId="14" fontId="0" fillId="4" borderId="5" xfId="0" applyNumberFormat="1" applyFont="1" applyFill="1" applyBorder="1" applyAlignment="1" applyProtection="1">
      <protection locked="0"/>
    </xf>
    <xf numFmtId="8" fontId="0" fillId="4" borderId="5" xfId="0" applyNumberFormat="1" applyFont="1" applyFill="1" applyBorder="1" applyAlignment="1" applyProtection="1">
      <protection locked="0"/>
    </xf>
    <xf numFmtId="0" fontId="11" fillId="5" borderId="0" xfId="0" applyFont="1" applyFill="1" applyAlignment="1" applyProtection="1">
      <alignment horizontal="left" wrapText="1"/>
    </xf>
    <xf numFmtId="0" fontId="2" fillId="5" borderId="0" xfId="0" applyFont="1" applyFill="1" applyAlignment="1" applyProtection="1">
      <alignment horizontal="left" wrapText="1"/>
    </xf>
    <xf numFmtId="0" fontId="4" fillId="0" borderId="0" xfId="0" applyFont="1" applyFill="1" applyProtection="1"/>
    <xf numFmtId="0" fontId="2" fillId="5" borderId="0" xfId="0" applyFont="1" applyFill="1" applyAlignment="1" applyProtection="1">
      <alignment horizontal="left" wrapText="1"/>
    </xf>
    <xf numFmtId="0" fontId="11" fillId="5" borderId="0" xfId="0" applyFont="1" applyFill="1" applyAlignment="1" applyProtection="1">
      <alignment horizontal="left" wrapText="1"/>
    </xf>
    <xf numFmtId="0" fontId="4" fillId="7" borderId="0" xfId="0" applyFont="1" applyFill="1" applyProtection="1"/>
    <xf numFmtId="0" fontId="0" fillId="7" borderId="0" xfId="0" applyFill="1" applyProtection="1"/>
    <xf numFmtId="0" fontId="0" fillId="7" borderId="0" xfId="0" applyFont="1" applyFill="1" applyProtection="1"/>
    <xf numFmtId="0" fontId="16" fillId="7" borderId="0" xfId="0" applyFont="1" applyFill="1" applyProtection="1"/>
    <xf numFmtId="14" fontId="16" fillId="7" borderId="0" xfId="0" applyNumberFormat="1" applyFont="1" applyFill="1" applyProtection="1"/>
    <xf numFmtId="0" fontId="2" fillId="7" borderId="0" xfId="0" applyFont="1" applyFill="1" applyProtection="1"/>
    <xf numFmtId="0" fontId="9" fillId="7" borderId="0" xfId="0" applyFont="1" applyFill="1" applyProtection="1"/>
    <xf numFmtId="0" fontId="17" fillId="7" borderId="0" xfId="0" applyFont="1" applyFill="1" applyProtection="1"/>
    <xf numFmtId="0" fontId="18" fillId="7" borderId="0" xfId="0" applyFont="1" applyFill="1" applyAlignment="1" applyProtection="1">
      <alignment horizontal="left" wrapText="1"/>
    </xf>
    <xf numFmtId="14" fontId="18" fillId="7" borderId="0" xfId="0" applyNumberFormat="1" applyFont="1" applyFill="1" applyAlignment="1" applyProtection="1">
      <alignment horizontal="left" wrapText="1"/>
    </xf>
    <xf numFmtId="0" fontId="11" fillId="7" borderId="0" xfId="0" applyFont="1" applyFill="1" applyAlignment="1" applyProtection="1">
      <alignment horizontal="left" wrapText="1"/>
    </xf>
    <xf numFmtId="0" fontId="2" fillId="7" borderId="0" xfId="0" applyFont="1" applyFill="1" applyAlignment="1" applyProtection="1">
      <alignment horizontal="left" wrapText="1"/>
    </xf>
    <xf numFmtId="8" fontId="0" fillId="4" borderId="5" xfId="0" applyNumberFormat="1" applyFont="1" applyFill="1" applyBorder="1" applyAlignment="1" applyProtection="1"/>
    <xf numFmtId="14" fontId="0" fillId="4" borderId="5" xfId="0" applyNumberFormat="1" applyFont="1" applyFill="1" applyBorder="1" applyAlignment="1" applyProtection="1"/>
    <xf numFmtId="10" fontId="0" fillId="4" borderId="5" xfId="1" applyNumberFormat="1" applyFont="1" applyFill="1" applyBorder="1" applyAlignment="1" applyProtection="1"/>
    <xf numFmtId="3" fontId="0" fillId="4" borderId="5" xfId="0" applyNumberFormat="1" applyFont="1" applyFill="1" applyBorder="1" applyAlignment="1" applyProtection="1"/>
    <xf numFmtId="14" fontId="0" fillId="4" borderId="4" xfId="0" applyNumberFormat="1" applyFont="1" applyFill="1" applyBorder="1" applyProtection="1"/>
    <xf numFmtId="0" fontId="0" fillId="5" borderId="0" xfId="0" applyFill="1" applyAlignment="1" applyProtection="1">
      <alignment wrapText="1"/>
    </xf>
    <xf numFmtId="0" fontId="0" fillId="0" borderId="0" xfId="0" applyAlignment="1" applyProtection="1">
      <alignment horizontal="left" wrapText="1"/>
    </xf>
    <xf numFmtId="0" fontId="0" fillId="7" borderId="0" xfId="0" applyFill="1" applyAlignment="1" applyProtection="1">
      <alignment wrapText="1"/>
    </xf>
    <xf numFmtId="0" fontId="2" fillId="5" borderId="0" xfId="0" applyFont="1" applyFill="1" applyAlignment="1" applyProtection="1">
      <alignment horizontal="left" wrapText="1"/>
    </xf>
    <xf numFmtId="0" fontId="18" fillId="0" borderId="0" xfId="0" applyFont="1" applyAlignment="1" applyProtection="1">
      <alignment horizontal="left" wrapText="1"/>
    </xf>
    <xf numFmtId="0" fontId="11" fillId="0" borderId="0" xfId="0" applyFont="1" applyAlignment="1" applyProtection="1">
      <alignment horizontal="left" wrapText="1"/>
    </xf>
    <xf numFmtId="0" fontId="1" fillId="0" borderId="0" xfId="0" applyFont="1" applyAlignment="1" applyProtection="1">
      <alignment horizontal="left" wrapText="1"/>
    </xf>
    <xf numFmtId="0" fontId="11" fillId="5" borderId="0" xfId="0" applyFont="1" applyFill="1" applyAlignment="1" applyProtection="1">
      <alignment horizontal="left" wrapText="1"/>
    </xf>
    <xf numFmtId="0" fontId="7" fillId="3" borderId="0" xfId="0" applyFont="1" applyFill="1" applyAlignment="1" applyProtection="1">
      <alignment horizontal="left" vertical="center" wrapText="1"/>
    </xf>
    <xf numFmtId="0" fontId="5" fillId="0" borderId="0" xfId="0" applyFont="1" applyAlignment="1" applyProtection="1"/>
    <xf numFmtId="0" fontId="9" fillId="0" borderId="0" xfId="0" applyFont="1" applyAlignment="1" applyProtection="1">
      <alignment horizontal="left" vertical="top" wrapText="1"/>
    </xf>
    <xf numFmtId="0" fontId="4" fillId="0" borderId="0" xfId="0" applyFont="1" applyAlignment="1" applyProtection="1">
      <alignment wrapText="1"/>
    </xf>
    <xf numFmtId="1" fontId="0" fillId="4" borderId="1" xfId="0" applyNumberFormat="1" applyFont="1" applyFill="1" applyBorder="1" applyAlignment="1" applyProtection="1">
      <alignment horizontal="left"/>
    </xf>
    <xf numFmtId="1" fontId="0" fillId="4" borderId="2" xfId="0" applyNumberFormat="1" applyFill="1" applyBorder="1" applyAlignment="1" applyProtection="1">
      <alignment horizontal="left"/>
    </xf>
    <xf numFmtId="0" fontId="0" fillId="4" borderId="1" xfId="0" applyNumberFormat="1" applyFont="1" applyFill="1" applyBorder="1" applyAlignment="1" applyProtection="1">
      <alignment wrapText="1"/>
    </xf>
    <xf numFmtId="0" fontId="0" fillId="4" borderId="3" xfId="0" applyNumberFormat="1" applyFill="1" applyBorder="1" applyAlignment="1" applyProtection="1">
      <alignment wrapText="1"/>
    </xf>
    <xf numFmtId="0" fontId="0" fillId="4" borderId="2" xfId="0" applyNumberFormat="1" applyFill="1" applyBorder="1" applyAlignment="1" applyProtection="1">
      <alignment wrapText="1"/>
    </xf>
    <xf numFmtId="0" fontId="12" fillId="0" borderId="0" xfId="0" applyFont="1" applyAlignment="1" applyProtection="1">
      <alignment horizontal="left" wrapText="1"/>
    </xf>
    <xf numFmtId="0" fontId="11" fillId="7" borderId="0" xfId="0" applyFont="1" applyFill="1" applyAlignment="1" applyProtection="1">
      <alignment horizontal="left" wrapText="1"/>
    </xf>
    <xf numFmtId="0" fontId="1" fillId="7" borderId="0" xfId="0" applyFont="1" applyFill="1" applyAlignment="1" applyProtection="1">
      <alignment horizontal="left" wrapText="1"/>
    </xf>
    <xf numFmtId="0" fontId="2" fillId="7" borderId="0" xfId="0" applyFont="1" applyFill="1" applyAlignment="1" applyProtection="1">
      <alignment horizontal="left" wrapText="1"/>
    </xf>
    <xf numFmtId="14" fontId="0" fillId="4" borderId="4" xfId="0" applyNumberFormat="1" applyFont="1" applyFill="1" applyBorder="1" applyAlignment="1" applyProtection="1">
      <alignment horizontal="center"/>
    </xf>
    <xf numFmtId="0" fontId="0" fillId="4" borderId="0" xfId="0" applyNumberFormat="1" applyFont="1" applyFill="1" applyAlignment="1" applyProtection="1"/>
    <xf numFmtId="0" fontId="0" fillId="4" borderId="0" xfId="0" applyNumberFormat="1" applyFill="1" applyAlignment="1" applyProtection="1"/>
    <xf numFmtId="0" fontId="0" fillId="4" borderId="0" xfId="0" applyNumberFormat="1" applyFont="1" applyFill="1" applyAlignment="1" applyProtection="1">
      <protection locked="0"/>
    </xf>
    <xf numFmtId="0" fontId="0" fillId="4" borderId="0" xfId="0" applyNumberFormat="1" applyFill="1" applyAlignment="1" applyProtection="1">
      <protection locked="0"/>
    </xf>
    <xf numFmtId="1" fontId="0" fillId="4" borderId="1" xfId="0" applyNumberFormat="1" applyFont="1" applyFill="1" applyBorder="1" applyAlignment="1" applyProtection="1">
      <alignment horizontal="left"/>
      <protection locked="0"/>
    </xf>
    <xf numFmtId="1" fontId="0" fillId="4" borderId="2" xfId="0" applyNumberFormat="1" applyFill="1" applyBorder="1" applyAlignment="1" applyProtection="1">
      <alignment horizontal="left"/>
      <protection locked="0"/>
    </xf>
    <xf numFmtId="0" fontId="0" fillId="4" borderId="1" xfId="0" applyNumberFormat="1" applyFont="1" applyFill="1" applyBorder="1" applyAlignment="1" applyProtection="1">
      <alignment wrapText="1"/>
      <protection locked="0"/>
    </xf>
    <xf numFmtId="0" fontId="0" fillId="4" borderId="3" xfId="0" applyNumberFormat="1" applyFill="1" applyBorder="1" applyAlignment="1" applyProtection="1">
      <alignment wrapText="1"/>
      <protection locked="0"/>
    </xf>
    <xf numFmtId="0" fontId="0" fillId="4" borderId="2" xfId="0" applyNumberFormat="1" applyFill="1" applyBorder="1" applyAlignment="1" applyProtection="1">
      <alignment wrapText="1"/>
      <protection locked="0"/>
    </xf>
    <xf numFmtId="14" fontId="0" fillId="4" borderId="4" xfId="0" applyNumberFormat="1" applyFont="1" applyFill="1" applyBorder="1" applyAlignment="1" applyProtection="1">
      <alignment horizontal="center"/>
      <protection locked="0"/>
    </xf>
    <xf numFmtId="0" fontId="5" fillId="0" borderId="0" xfId="0" applyFont="1" applyAlignment="1"/>
    <xf numFmtId="1" fontId="0" fillId="0" borderId="1" xfId="0" applyNumberFormat="1" applyFont="1" applyFill="1" applyBorder="1" applyAlignment="1" applyProtection="1">
      <alignment horizontal="left"/>
    </xf>
    <xf numFmtId="1" fontId="0" fillId="0" borderId="2" xfId="0" applyNumberFormat="1" applyFill="1" applyBorder="1" applyAlignment="1" applyProtection="1">
      <alignment horizontal="left"/>
    </xf>
    <xf numFmtId="0" fontId="0" fillId="0" borderId="1" xfId="0" applyNumberFormat="1" applyFont="1" applyFill="1" applyBorder="1" applyAlignment="1" applyProtection="1">
      <alignment wrapText="1"/>
    </xf>
    <xf numFmtId="0" fontId="0" fillId="0" borderId="3" xfId="0" applyNumberFormat="1" applyFill="1" applyBorder="1" applyAlignment="1" applyProtection="1">
      <alignment wrapText="1"/>
    </xf>
    <xf numFmtId="0" fontId="0" fillId="0" borderId="2" xfId="0" applyNumberFormat="1" applyFill="1" applyBorder="1" applyAlignment="1" applyProtection="1">
      <alignment wrapText="1"/>
    </xf>
    <xf numFmtId="164" fontId="0" fillId="0" borderId="1" xfId="0" applyNumberFormat="1" applyFill="1" applyBorder="1" applyAlignment="1" applyProtection="1"/>
    <xf numFmtId="164" fontId="0" fillId="0" borderId="2" xfId="0" applyNumberFormat="1" applyFill="1" applyBorder="1" applyAlignment="1" applyProtection="1"/>
    <xf numFmtId="14" fontId="0" fillId="4" borderId="4" xfId="0" applyNumberFormat="1" applyFont="1" applyFill="1" applyBorder="1" applyAlignment="1" applyProtection="1">
      <alignment horizontal="left"/>
      <protection locked="0"/>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showGridLines="0" tabSelected="1" zoomScaleNormal="100" workbookViewId="0"/>
  </sheetViews>
  <sheetFormatPr baseColWidth="10" defaultColWidth="11" defaultRowHeight="14" x14ac:dyDescent="0.15"/>
  <cols>
    <col min="1" max="16384" width="11" style="21"/>
  </cols>
  <sheetData>
    <row r="1" spans="1:7" x14ac:dyDescent="0.15">
      <c r="A1" s="45" t="s">
        <v>171</v>
      </c>
    </row>
    <row r="2" spans="1:7" ht="22.5" customHeight="1" x14ac:dyDescent="0.15"/>
    <row r="3" spans="1:7" ht="214.5" customHeight="1" x14ac:dyDescent="0.15">
      <c r="A3" s="77" t="s">
        <v>278</v>
      </c>
      <c r="B3" s="77"/>
      <c r="C3" s="77"/>
      <c r="D3" s="77"/>
      <c r="E3" s="77"/>
      <c r="F3" s="77"/>
      <c r="G3" s="77"/>
    </row>
    <row r="6" spans="1:7" x14ac:dyDescent="0.15">
      <c r="A6" s="46" t="s">
        <v>267</v>
      </c>
      <c r="B6" s="47"/>
      <c r="C6" s="47"/>
      <c r="D6" s="47"/>
      <c r="E6" s="47"/>
    </row>
    <row r="8" spans="1:7" ht="72" customHeight="1" x14ac:dyDescent="0.15">
      <c r="A8" s="76" t="s">
        <v>229</v>
      </c>
      <c r="B8" s="76"/>
      <c r="C8" s="76"/>
      <c r="D8" s="76"/>
      <c r="E8" s="76"/>
      <c r="F8" s="76"/>
      <c r="G8" s="76"/>
    </row>
    <row r="10" spans="1:7" x14ac:dyDescent="0.15">
      <c r="A10" s="59" t="s">
        <v>268</v>
      </c>
      <c r="B10" s="60"/>
      <c r="C10" s="60"/>
      <c r="D10" s="60"/>
      <c r="E10" s="60"/>
      <c r="F10" s="60"/>
      <c r="G10" s="60"/>
    </row>
    <row r="11" spans="1:7" x14ac:dyDescent="0.15">
      <c r="A11" s="60"/>
      <c r="B11" s="60"/>
      <c r="C11" s="60"/>
      <c r="D11" s="60"/>
      <c r="E11" s="60"/>
      <c r="F11" s="60"/>
      <c r="G11" s="60"/>
    </row>
    <row r="12" spans="1:7" ht="72" customHeight="1" x14ac:dyDescent="0.15">
      <c r="A12" s="78" t="s">
        <v>255</v>
      </c>
      <c r="B12" s="78"/>
      <c r="C12" s="78"/>
      <c r="D12" s="78"/>
      <c r="E12" s="78"/>
      <c r="F12" s="78"/>
      <c r="G12" s="78"/>
    </row>
    <row r="14" spans="1:7" x14ac:dyDescent="0.15">
      <c r="A14" s="21" t="s">
        <v>214</v>
      </c>
    </row>
    <row r="16" spans="1:7" x14ac:dyDescent="0.15">
      <c r="A16" s="21" t="s">
        <v>256</v>
      </c>
    </row>
    <row r="18" spans="1:1" x14ac:dyDescent="0.15">
      <c r="A18" s="21" t="s">
        <v>215</v>
      </c>
    </row>
  </sheetData>
  <sheetProtection algorithmName="SHA-512" hashValue="ugy4IResC2xfdVaUSyegeInxnRvK14HeDU0m0wPt1LdLHUn84iq+o4H+Se3d8VratI8uHpNELOlaeXf/FA3LXg==" saltValue="kuFUexVeDhKB58ocEuXAKA==" spinCount="100000" sheet="1" objects="1" scenarios="1"/>
  <mergeCells count="3">
    <mergeCell ref="A8:G8"/>
    <mergeCell ref="A3:G3"/>
    <mergeCell ref="A12:G1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97"/>
  <sheetViews>
    <sheetView showGridLines="0" zoomScaleNormal="100" workbookViewId="0">
      <selection sqref="A1:G1"/>
    </sheetView>
  </sheetViews>
  <sheetFormatPr baseColWidth="10" defaultColWidth="11" defaultRowHeight="14" x14ac:dyDescent="0.15"/>
  <cols>
    <col min="1" max="5" width="11" style="8"/>
    <col min="6" max="6" width="13.5" style="8" customWidth="1"/>
    <col min="7" max="7" width="15.6640625" style="8" customWidth="1"/>
    <col min="8" max="8" width="11.6640625" style="8" customWidth="1"/>
    <col min="9" max="13" width="11" style="8"/>
    <col min="14" max="14" width="16.6640625" style="8" customWidth="1"/>
    <col min="15" max="15" width="11" style="8"/>
    <col min="16" max="16" width="11" style="8" hidden="1" customWidth="1"/>
    <col min="17" max="16384" width="11" style="8"/>
  </cols>
  <sheetData>
    <row r="1" spans="1:17" s="7" customFormat="1" ht="54.75" customHeight="1" x14ac:dyDescent="0.2">
      <c r="A1" s="84" t="s">
        <v>211</v>
      </c>
      <c r="B1" s="85"/>
      <c r="C1" s="85"/>
      <c r="D1" s="85"/>
      <c r="E1" s="85"/>
      <c r="F1" s="85"/>
      <c r="G1" s="85"/>
    </row>
    <row r="2" spans="1:17" x14ac:dyDescent="0.15">
      <c r="P2" s="9">
        <v>43922</v>
      </c>
    </row>
    <row r="3" spans="1:17" ht="28.5" customHeight="1" x14ac:dyDescent="0.15">
      <c r="A3" s="10" t="s">
        <v>279</v>
      </c>
      <c r="B3" s="86" t="s">
        <v>241</v>
      </c>
      <c r="C3" s="86"/>
      <c r="D3" s="86"/>
      <c r="E3" s="86"/>
      <c r="F3" s="86"/>
      <c r="G3" s="86"/>
      <c r="P3" s="9">
        <v>43952</v>
      </c>
    </row>
    <row r="4" spans="1:17" x14ac:dyDescent="0.15">
      <c r="P4" s="9">
        <v>43983</v>
      </c>
    </row>
    <row r="5" spans="1:17" ht="12.75" customHeight="1" x14ac:dyDescent="0.15">
      <c r="A5" s="87" t="s">
        <v>172</v>
      </c>
      <c r="B5" s="87"/>
      <c r="C5" s="87"/>
      <c r="D5" s="87"/>
      <c r="E5" s="87"/>
      <c r="F5" s="87"/>
      <c r="G5" s="87"/>
      <c r="P5" s="9">
        <v>44013</v>
      </c>
    </row>
    <row r="6" spans="1:17" x14ac:dyDescent="0.15">
      <c r="P6" s="9">
        <v>44044</v>
      </c>
    </row>
    <row r="7" spans="1:17" x14ac:dyDescent="0.15">
      <c r="A7" s="11" t="s">
        <v>0</v>
      </c>
      <c r="B7" s="11"/>
      <c r="C7" s="11"/>
      <c r="D7" s="11"/>
      <c r="E7" s="11"/>
      <c r="F7" s="11"/>
      <c r="G7" s="11"/>
      <c r="P7" s="9">
        <v>44075</v>
      </c>
    </row>
    <row r="8" spans="1:17" x14ac:dyDescent="0.15">
      <c r="P8" s="9">
        <v>44105</v>
      </c>
    </row>
    <row r="9" spans="1:17" x14ac:dyDescent="0.15">
      <c r="A9" s="8" t="s">
        <v>1</v>
      </c>
      <c r="C9" s="88"/>
      <c r="D9" s="89"/>
      <c r="P9" s="9">
        <v>44136</v>
      </c>
    </row>
    <row r="10" spans="1:17" x14ac:dyDescent="0.15">
      <c r="C10" s="12"/>
      <c r="D10" s="13"/>
      <c r="P10" s="9">
        <v>44166</v>
      </c>
    </row>
    <row r="11" spans="1:17" x14ac:dyDescent="0.15">
      <c r="A11" s="8" t="s">
        <v>2</v>
      </c>
      <c r="C11" s="90"/>
      <c r="D11" s="91"/>
      <c r="E11" s="91"/>
      <c r="F11" s="91"/>
      <c r="G11" s="92"/>
      <c r="P11" s="9">
        <v>44197</v>
      </c>
    </row>
    <row r="12" spans="1:17" x14ac:dyDescent="0.15">
      <c r="P12" s="9">
        <v>44228</v>
      </c>
    </row>
    <row r="13" spans="1:17" s="7" customFormat="1" ht="19.5" customHeight="1" x14ac:dyDescent="0.2">
      <c r="A13" s="14" t="s">
        <v>216</v>
      </c>
      <c r="B13" s="14"/>
      <c r="C13" s="14"/>
      <c r="D13" s="14"/>
      <c r="E13" s="14"/>
      <c r="F13" s="14"/>
      <c r="G13" s="14"/>
      <c r="H13" s="8"/>
      <c r="I13" s="41" t="s">
        <v>254</v>
      </c>
      <c r="J13" s="39"/>
      <c r="K13" s="39"/>
      <c r="L13" s="39"/>
      <c r="M13" s="39"/>
      <c r="N13" s="39"/>
      <c r="O13" s="8"/>
      <c r="P13" s="9">
        <v>44256</v>
      </c>
      <c r="Q13" s="8"/>
    </row>
    <row r="14" spans="1:17" ht="16" x14ac:dyDescent="0.2">
      <c r="I14" s="41" t="s">
        <v>247</v>
      </c>
      <c r="J14" s="40"/>
      <c r="K14" s="40"/>
      <c r="L14" s="40"/>
      <c r="M14" s="40"/>
      <c r="N14" s="40"/>
      <c r="P14" s="9">
        <v>44287</v>
      </c>
    </row>
    <row r="15" spans="1:17" x14ac:dyDescent="0.15">
      <c r="A15" s="8" t="s">
        <v>28</v>
      </c>
      <c r="B15" s="8" t="s">
        <v>3</v>
      </c>
      <c r="G15" s="71">
        <v>100</v>
      </c>
      <c r="I15" s="40"/>
      <c r="J15" s="40"/>
      <c r="K15" s="40"/>
      <c r="L15" s="40"/>
      <c r="M15" s="40"/>
      <c r="N15" s="40"/>
      <c r="P15" s="9">
        <v>44317</v>
      </c>
    </row>
    <row r="16" spans="1:17" ht="12.5" customHeight="1" x14ac:dyDescent="0.15">
      <c r="I16" s="40" t="s">
        <v>191</v>
      </c>
      <c r="J16" s="40"/>
      <c r="K16" s="40"/>
      <c r="L16" s="40"/>
      <c r="M16" s="40"/>
      <c r="N16" s="40"/>
      <c r="P16" s="9">
        <v>44348</v>
      </c>
    </row>
    <row r="17" spans="1:17" x14ac:dyDescent="0.15">
      <c r="A17" s="8" t="s">
        <v>29</v>
      </c>
      <c r="B17" s="8" t="s">
        <v>212</v>
      </c>
      <c r="G17" s="72">
        <v>44105</v>
      </c>
      <c r="I17" s="40" t="s">
        <v>192</v>
      </c>
      <c r="J17" s="40"/>
      <c r="K17" s="40"/>
      <c r="L17" s="40"/>
      <c r="M17" s="40"/>
      <c r="N17" s="40"/>
      <c r="P17" s="9">
        <v>44378</v>
      </c>
    </row>
    <row r="18" spans="1:17" ht="12.5" customHeight="1" x14ac:dyDescent="0.15">
      <c r="B18" s="43"/>
      <c r="C18" s="34"/>
      <c r="D18" s="34"/>
      <c r="I18" s="40" t="s">
        <v>193</v>
      </c>
      <c r="J18" s="40"/>
      <c r="K18" s="40"/>
      <c r="L18" s="40"/>
      <c r="M18" s="40"/>
      <c r="N18" s="40"/>
      <c r="P18" s="9">
        <v>44409</v>
      </c>
    </row>
    <row r="19" spans="1:17" x14ac:dyDescent="0.15">
      <c r="A19" s="8" t="s">
        <v>30</v>
      </c>
      <c r="B19" s="8" t="s">
        <v>213</v>
      </c>
      <c r="G19" s="73">
        <v>0.03</v>
      </c>
      <c r="I19" s="40" t="s">
        <v>194</v>
      </c>
      <c r="J19" s="40"/>
      <c r="K19" s="40"/>
      <c r="L19" s="40"/>
      <c r="M19" s="40"/>
      <c r="N19" s="40"/>
      <c r="P19" s="9">
        <v>44470</v>
      </c>
    </row>
    <row r="20" spans="1:17" ht="12.5" customHeight="1" x14ac:dyDescent="0.15">
      <c r="I20" s="40"/>
      <c r="J20" s="40"/>
      <c r="K20" s="40"/>
      <c r="L20" s="40"/>
      <c r="M20" s="40"/>
      <c r="N20" s="40"/>
      <c r="P20" s="9">
        <v>44501</v>
      </c>
    </row>
    <row r="21" spans="1:17" x14ac:dyDescent="0.15">
      <c r="A21" s="8" t="s">
        <v>31</v>
      </c>
      <c r="B21" s="8" t="s">
        <v>5</v>
      </c>
      <c r="G21" s="73">
        <v>0.1</v>
      </c>
      <c r="I21" s="40"/>
      <c r="J21" s="40"/>
      <c r="K21" s="40"/>
      <c r="L21" s="40"/>
      <c r="M21" s="40"/>
      <c r="N21" s="40"/>
      <c r="P21" s="9">
        <v>44531</v>
      </c>
    </row>
    <row r="22" spans="1:17" ht="12.5" customHeight="1" x14ac:dyDescent="0.15">
      <c r="I22" s="40" t="s">
        <v>224</v>
      </c>
      <c r="J22" s="40"/>
      <c r="K22" s="40"/>
      <c r="L22" s="40"/>
      <c r="M22" s="40"/>
      <c r="N22" s="40"/>
      <c r="P22" s="9">
        <v>44562</v>
      </c>
    </row>
    <row r="23" spans="1:17" x14ac:dyDescent="0.15">
      <c r="A23" s="8" t="s">
        <v>32</v>
      </c>
      <c r="B23" s="15" t="s">
        <v>25</v>
      </c>
      <c r="C23" s="15"/>
      <c r="D23" s="15"/>
      <c r="E23" s="15"/>
      <c r="G23" s="16">
        <f>ROUND(G15*G19*G21,2)</f>
        <v>0.3</v>
      </c>
      <c r="I23" s="40" t="s">
        <v>250</v>
      </c>
      <c r="J23" s="40"/>
      <c r="K23" s="40"/>
      <c r="L23" s="40"/>
      <c r="M23" s="40"/>
      <c r="N23" s="40"/>
      <c r="P23" s="9">
        <v>44593</v>
      </c>
    </row>
    <row r="24" spans="1:17" s="44" customFormat="1" x14ac:dyDescent="0.15">
      <c r="B24" s="44" t="s">
        <v>4</v>
      </c>
      <c r="H24" s="8"/>
      <c r="I24" s="40" t="s">
        <v>251</v>
      </c>
      <c r="J24" s="40"/>
      <c r="K24" s="40"/>
      <c r="L24" s="40"/>
      <c r="M24" s="40"/>
      <c r="N24" s="40"/>
      <c r="O24" s="8"/>
      <c r="P24" s="9">
        <v>44621</v>
      </c>
      <c r="Q24" s="8"/>
    </row>
    <row r="25" spans="1:17" s="44" customFormat="1" x14ac:dyDescent="0.15">
      <c r="B25" s="44" t="s">
        <v>6</v>
      </c>
      <c r="H25" s="8"/>
      <c r="I25" s="40" t="s">
        <v>252</v>
      </c>
      <c r="J25" s="40"/>
      <c r="K25" s="40"/>
      <c r="L25" s="40"/>
      <c r="M25" s="40"/>
      <c r="N25" s="40"/>
      <c r="O25" s="8"/>
      <c r="P25" s="9">
        <v>44652</v>
      </c>
      <c r="Q25" s="8"/>
    </row>
    <row r="26" spans="1:17" ht="12.5" customHeight="1" x14ac:dyDescent="0.15">
      <c r="I26" s="40" t="s">
        <v>253</v>
      </c>
      <c r="J26" s="40"/>
      <c r="K26" s="40"/>
      <c r="L26" s="40"/>
      <c r="M26" s="40"/>
      <c r="N26" s="40"/>
      <c r="P26" s="9">
        <v>44682</v>
      </c>
    </row>
    <row r="27" spans="1:17" x14ac:dyDescent="0.15">
      <c r="A27" s="8" t="s">
        <v>33</v>
      </c>
      <c r="B27" s="8" t="s">
        <v>7</v>
      </c>
      <c r="G27" s="16">
        <f>G15+G23</f>
        <v>100.3</v>
      </c>
      <c r="I27" s="40" t="s">
        <v>269</v>
      </c>
      <c r="J27" s="40"/>
      <c r="K27" s="40"/>
      <c r="L27" s="40"/>
      <c r="M27" s="40"/>
      <c r="N27" s="40"/>
      <c r="P27" s="9">
        <v>44713</v>
      </c>
    </row>
    <row r="28" spans="1:17" x14ac:dyDescent="0.15">
      <c r="B28" s="44" t="s">
        <v>34</v>
      </c>
      <c r="I28" s="40" t="s">
        <v>270</v>
      </c>
      <c r="J28" s="40"/>
      <c r="K28" s="40"/>
      <c r="L28" s="40"/>
      <c r="M28" s="40"/>
      <c r="N28" s="40"/>
    </row>
    <row r="29" spans="1:17" ht="12.5" customHeight="1" x14ac:dyDescent="0.15">
      <c r="I29" s="40" t="s">
        <v>271</v>
      </c>
      <c r="J29" s="40"/>
      <c r="K29" s="40"/>
      <c r="L29" s="40"/>
      <c r="M29" s="40"/>
      <c r="N29" s="40"/>
    </row>
    <row r="30" spans="1:17" x14ac:dyDescent="0.15">
      <c r="A30" s="8" t="s">
        <v>35</v>
      </c>
      <c r="B30" s="8" t="s">
        <v>8</v>
      </c>
      <c r="I30" s="40" t="s">
        <v>272</v>
      </c>
      <c r="J30" s="40"/>
      <c r="K30" s="40"/>
      <c r="L30" s="40"/>
      <c r="M30" s="40"/>
      <c r="N30" s="40"/>
    </row>
    <row r="31" spans="1:17" x14ac:dyDescent="0.15">
      <c r="B31" s="18" t="s">
        <v>26</v>
      </c>
      <c r="G31" s="74">
        <v>0</v>
      </c>
      <c r="I31" s="40" t="s">
        <v>273</v>
      </c>
      <c r="J31" s="40"/>
      <c r="K31" s="40"/>
      <c r="L31" s="40"/>
      <c r="M31" s="40"/>
      <c r="N31" s="40"/>
    </row>
    <row r="32" spans="1:17" ht="27" customHeight="1" x14ac:dyDescent="0.15">
      <c r="B32" s="81" t="s">
        <v>36</v>
      </c>
      <c r="C32" s="81"/>
      <c r="D32" s="81"/>
      <c r="E32" s="81"/>
      <c r="F32" s="81"/>
      <c r="I32" s="40"/>
      <c r="J32" s="40"/>
      <c r="K32" s="40"/>
      <c r="L32" s="40"/>
      <c r="M32" s="40"/>
      <c r="N32" s="40"/>
    </row>
    <row r="33" spans="1:14" ht="29.25" customHeight="1" x14ac:dyDescent="0.15">
      <c r="B33" s="80" t="s">
        <v>242</v>
      </c>
      <c r="C33" s="80"/>
      <c r="D33" s="80"/>
      <c r="E33" s="80"/>
      <c r="F33" s="80"/>
      <c r="I33" s="40" t="s">
        <v>248</v>
      </c>
      <c r="J33" s="40"/>
      <c r="K33" s="40"/>
      <c r="L33" s="40"/>
      <c r="M33" s="40"/>
      <c r="N33" s="40"/>
    </row>
    <row r="34" spans="1:14" ht="12.5" customHeight="1" x14ac:dyDescent="0.15">
      <c r="I34" s="40" t="s">
        <v>257</v>
      </c>
      <c r="J34" s="40"/>
      <c r="K34" s="40"/>
      <c r="L34" s="40"/>
      <c r="M34" s="40"/>
      <c r="N34" s="40"/>
    </row>
    <row r="35" spans="1:14" x14ac:dyDescent="0.15">
      <c r="A35" s="8" t="s">
        <v>37</v>
      </c>
      <c r="B35" s="8" t="s">
        <v>9</v>
      </c>
      <c r="G35" s="16">
        <f>ROUND((G27*50/100)*G31,2)</f>
        <v>0</v>
      </c>
      <c r="I35" s="40" t="s">
        <v>249</v>
      </c>
      <c r="J35" s="40"/>
      <c r="K35" s="40"/>
      <c r="L35" s="40"/>
      <c r="M35" s="40"/>
      <c r="N35" s="40"/>
    </row>
    <row r="36" spans="1:14" ht="24" customHeight="1" x14ac:dyDescent="0.15">
      <c r="B36" s="82" t="s">
        <v>169</v>
      </c>
      <c r="C36" s="82"/>
      <c r="D36" s="82"/>
      <c r="E36" s="82"/>
      <c r="F36" s="82"/>
    </row>
    <row r="37" spans="1:14" ht="12.5" customHeight="1" x14ac:dyDescent="0.15"/>
    <row r="38" spans="1:14" x14ac:dyDescent="0.15">
      <c r="A38" s="8" t="s">
        <v>38</v>
      </c>
      <c r="B38" s="8" t="s">
        <v>39</v>
      </c>
      <c r="G38" s="16">
        <f>ROUND((G15*50/100)*G31,2)</f>
        <v>0</v>
      </c>
    </row>
    <row r="39" spans="1:14" ht="26.25" customHeight="1" x14ac:dyDescent="0.15">
      <c r="B39" s="82" t="s">
        <v>170</v>
      </c>
      <c r="C39" s="82"/>
      <c r="D39" s="82"/>
      <c r="E39" s="82"/>
      <c r="F39" s="82"/>
    </row>
    <row r="40" spans="1:14" ht="12.5" customHeight="1" x14ac:dyDescent="0.15"/>
    <row r="41" spans="1:14" x14ac:dyDescent="0.15">
      <c r="A41" s="8" t="s">
        <v>40</v>
      </c>
      <c r="B41" s="8" t="s">
        <v>10</v>
      </c>
      <c r="G41" s="16">
        <f>G35-G38</f>
        <v>0</v>
      </c>
    </row>
    <row r="42" spans="1:14" x14ac:dyDescent="0.15">
      <c r="B42" s="44" t="s">
        <v>41</v>
      </c>
    </row>
    <row r="43" spans="1:14" ht="12.5" customHeight="1" x14ac:dyDescent="0.15">
      <c r="B43" s="17"/>
    </row>
    <row r="44" spans="1:14" x14ac:dyDescent="0.15">
      <c r="A44" s="31" t="s">
        <v>177</v>
      </c>
      <c r="B44" s="31" t="s">
        <v>173</v>
      </c>
      <c r="C44" s="31"/>
      <c r="D44" s="31"/>
      <c r="E44" s="31"/>
      <c r="F44" s="31"/>
      <c r="G44" s="72">
        <v>44501</v>
      </c>
    </row>
    <row r="45" spans="1:14" x14ac:dyDescent="0.15">
      <c r="A45" s="31"/>
      <c r="B45" s="35" t="s">
        <v>240</v>
      </c>
      <c r="C45" s="42"/>
      <c r="D45" s="31"/>
      <c r="E45" s="31"/>
      <c r="F45" s="31"/>
      <c r="G45" s="8" t="str">
        <f>IF(G44="","",IF(G44&lt;=G17,"FEHLER Datum zweite Vergütungsanpassung",""))</f>
        <v/>
      </c>
    </row>
    <row r="46" spans="1:14" x14ac:dyDescent="0.15">
      <c r="A46" s="31"/>
      <c r="B46" s="32"/>
      <c r="C46" s="31"/>
      <c r="D46" s="31"/>
      <c r="E46" s="31"/>
      <c r="F46" s="31"/>
    </row>
    <row r="47" spans="1:14" x14ac:dyDescent="0.15">
      <c r="A47" s="31" t="s">
        <v>178</v>
      </c>
      <c r="B47" s="31" t="s">
        <v>174</v>
      </c>
      <c r="C47" s="31"/>
      <c r="D47" s="31"/>
      <c r="E47" s="31"/>
      <c r="F47" s="31"/>
      <c r="G47" s="73">
        <v>2.5000000000000001E-2</v>
      </c>
    </row>
    <row r="48" spans="1:14" x14ac:dyDescent="0.15">
      <c r="A48" s="31"/>
      <c r="B48" s="31"/>
      <c r="C48" s="31"/>
      <c r="D48" s="31"/>
      <c r="E48" s="31"/>
      <c r="F48" s="31"/>
      <c r="G48" s="26"/>
    </row>
    <row r="49" spans="1:7" x14ac:dyDescent="0.15">
      <c r="A49" s="31" t="s">
        <v>179</v>
      </c>
      <c r="B49" s="31" t="s">
        <v>176</v>
      </c>
      <c r="C49" s="31"/>
      <c r="D49" s="31"/>
      <c r="E49" s="31"/>
      <c r="F49" s="31"/>
      <c r="G49" s="27">
        <f>ROUND(G27*G47*G21,2)</f>
        <v>0.25</v>
      </c>
    </row>
    <row r="50" spans="1:7" x14ac:dyDescent="0.15">
      <c r="A50" s="31"/>
      <c r="B50" s="31"/>
      <c r="C50" s="31"/>
      <c r="D50" s="31"/>
      <c r="E50" s="31"/>
      <c r="F50" s="31"/>
      <c r="G50" s="28"/>
    </row>
    <row r="51" spans="1:7" x14ac:dyDescent="0.15">
      <c r="A51" s="31" t="s">
        <v>180</v>
      </c>
      <c r="B51" s="31" t="s">
        <v>175</v>
      </c>
      <c r="C51" s="31"/>
      <c r="D51" s="31"/>
      <c r="E51" s="31"/>
      <c r="F51" s="31"/>
      <c r="G51" s="27">
        <f>G27+G49</f>
        <v>100.55</v>
      </c>
    </row>
    <row r="52" spans="1:7" ht="12" customHeight="1" x14ac:dyDescent="0.15">
      <c r="A52" s="31"/>
      <c r="B52" s="31"/>
      <c r="C52" s="31"/>
      <c r="D52" s="31"/>
      <c r="E52" s="31"/>
      <c r="F52" s="31"/>
      <c r="G52" s="28"/>
    </row>
    <row r="53" spans="1:7" x14ac:dyDescent="0.15">
      <c r="A53" s="31" t="s">
        <v>181</v>
      </c>
      <c r="B53" s="31" t="s">
        <v>280</v>
      </c>
      <c r="C53" s="31"/>
      <c r="D53" s="31"/>
      <c r="E53" s="31"/>
      <c r="F53" s="31"/>
      <c r="G53" s="28"/>
    </row>
    <row r="54" spans="1:7" ht="15" customHeight="1" x14ac:dyDescent="0.15">
      <c r="A54" s="31"/>
      <c r="B54" s="33" t="s">
        <v>26</v>
      </c>
      <c r="C54" s="31"/>
      <c r="D54" s="31"/>
      <c r="E54" s="31"/>
      <c r="F54" s="31"/>
      <c r="G54" s="74">
        <v>200</v>
      </c>
    </row>
    <row r="55" spans="1:7" ht="25.5" customHeight="1" x14ac:dyDescent="0.15">
      <c r="A55" s="31"/>
      <c r="B55" s="83" t="s">
        <v>36</v>
      </c>
      <c r="C55" s="83"/>
      <c r="D55" s="83"/>
      <c r="E55" s="83"/>
      <c r="F55" s="83"/>
    </row>
    <row r="56" spans="1:7" s="34" customFormat="1" x14ac:dyDescent="0.15">
      <c r="A56" s="36"/>
      <c r="B56" s="37" t="s">
        <v>189</v>
      </c>
      <c r="C56" s="38">
        <f>IF(G44="","",G44)</f>
        <v>44501</v>
      </c>
      <c r="D56" s="37" t="s">
        <v>190</v>
      </c>
      <c r="E56" s="38">
        <v>44712</v>
      </c>
      <c r="F56" s="37"/>
    </row>
    <row r="57" spans="1:7" ht="12" customHeight="1" x14ac:dyDescent="0.15">
      <c r="A57" s="31"/>
      <c r="B57" s="58"/>
      <c r="C57" s="58"/>
      <c r="D57" s="58"/>
      <c r="E57" s="58"/>
      <c r="F57" s="58"/>
    </row>
    <row r="58" spans="1:7" ht="14.25" customHeight="1" x14ac:dyDescent="0.15">
      <c r="A58" s="31" t="s">
        <v>185</v>
      </c>
      <c r="B58" s="31" t="s">
        <v>9</v>
      </c>
      <c r="C58" s="31"/>
      <c r="D58" s="31"/>
      <c r="E58" s="31"/>
      <c r="F58" s="31"/>
      <c r="G58" s="27">
        <f>ROUND((G51*50/100)*G54,2)</f>
        <v>10055</v>
      </c>
    </row>
    <row r="59" spans="1:7" ht="30.75" customHeight="1" x14ac:dyDescent="0.15">
      <c r="A59" s="31"/>
      <c r="B59" s="79" t="s">
        <v>182</v>
      </c>
      <c r="C59" s="79"/>
      <c r="D59" s="79"/>
      <c r="E59" s="79"/>
      <c r="F59" s="79"/>
    </row>
    <row r="60" spans="1:7" ht="12" customHeight="1" x14ac:dyDescent="0.15">
      <c r="A60" s="31"/>
      <c r="B60" s="57"/>
      <c r="C60" s="57"/>
      <c r="D60" s="57"/>
      <c r="E60" s="57"/>
      <c r="F60" s="57"/>
    </row>
    <row r="61" spans="1:7" ht="14.25" customHeight="1" x14ac:dyDescent="0.15">
      <c r="A61" s="31" t="s">
        <v>186</v>
      </c>
      <c r="B61" s="31" t="s">
        <v>39</v>
      </c>
      <c r="C61" s="31"/>
      <c r="D61" s="31"/>
      <c r="E61" s="31"/>
      <c r="F61" s="31"/>
    </row>
    <row r="62" spans="1:7" ht="27" customHeight="1" x14ac:dyDescent="0.15">
      <c r="A62" s="31"/>
      <c r="B62" s="79" t="s">
        <v>183</v>
      </c>
      <c r="C62" s="79"/>
      <c r="D62" s="79"/>
      <c r="E62" s="79"/>
      <c r="F62" s="79"/>
      <c r="G62" s="27">
        <f>ROUND((G15*50/100)*G54,2)</f>
        <v>10000</v>
      </c>
    </row>
    <row r="63" spans="1:7" ht="12" customHeight="1" x14ac:dyDescent="0.15">
      <c r="A63" s="31"/>
      <c r="B63" s="57"/>
      <c r="C63" s="57"/>
      <c r="D63" s="57"/>
      <c r="E63" s="57"/>
      <c r="F63" s="57"/>
      <c r="G63" s="28"/>
    </row>
    <row r="64" spans="1:7" ht="14.25" customHeight="1" x14ac:dyDescent="0.15">
      <c r="A64" s="31" t="s">
        <v>187</v>
      </c>
      <c r="B64" s="31" t="s">
        <v>184</v>
      </c>
      <c r="C64" s="31"/>
      <c r="D64" s="31"/>
      <c r="E64" s="31"/>
      <c r="F64" s="31"/>
      <c r="G64" s="29">
        <f>G58-G62</f>
        <v>55</v>
      </c>
    </row>
    <row r="65" spans="1:8" ht="14.25" customHeight="1" x14ac:dyDescent="0.15">
      <c r="A65" s="15"/>
      <c r="B65" s="15"/>
      <c r="C65" s="15"/>
      <c r="D65" s="15"/>
      <c r="E65" s="15"/>
      <c r="F65" s="15"/>
      <c r="G65" s="30"/>
    </row>
    <row r="66" spans="1:8" ht="14.25" customHeight="1" x14ac:dyDescent="0.15">
      <c r="A66" s="15"/>
      <c r="B66" s="15"/>
      <c r="C66" s="15"/>
      <c r="D66" s="15"/>
      <c r="E66" s="15"/>
      <c r="F66" s="15"/>
      <c r="G66" s="30"/>
    </row>
    <row r="67" spans="1:8" ht="14.25" customHeight="1" x14ac:dyDescent="0.15">
      <c r="A67" s="61" t="s">
        <v>230</v>
      </c>
      <c r="B67" s="61" t="s">
        <v>239</v>
      </c>
      <c r="C67" s="61"/>
      <c r="D67" s="61"/>
      <c r="E67" s="61"/>
      <c r="F67" s="61"/>
      <c r="G67" s="72">
        <v>44713</v>
      </c>
    </row>
    <row r="68" spans="1:8" x14ac:dyDescent="0.15">
      <c r="A68" s="61"/>
      <c r="B68" s="62" t="s">
        <v>240</v>
      </c>
      <c r="C68" s="63"/>
      <c r="D68" s="61"/>
      <c r="E68" s="61"/>
      <c r="F68" s="61"/>
      <c r="G68" s="8" t="str">
        <f>IF(G67="","",IF(G67&lt;=G37,"FEHLER Datum zweite Vergütungsanpassung",""))</f>
        <v/>
      </c>
    </row>
    <row r="69" spans="1:8" x14ac:dyDescent="0.15">
      <c r="A69" s="61"/>
      <c r="B69" s="64"/>
      <c r="C69" s="61"/>
      <c r="D69" s="61"/>
      <c r="E69" s="61"/>
      <c r="F69" s="61"/>
    </row>
    <row r="70" spans="1:8" x14ac:dyDescent="0.15">
      <c r="A70" s="61" t="s">
        <v>231</v>
      </c>
      <c r="B70" s="61" t="s">
        <v>245</v>
      </c>
      <c r="C70" s="61"/>
      <c r="D70" s="61"/>
      <c r="E70" s="61"/>
      <c r="F70" s="61"/>
      <c r="G70" s="73">
        <v>2.5000000000000001E-2</v>
      </c>
    </row>
    <row r="71" spans="1:8" x14ac:dyDescent="0.15">
      <c r="A71" s="61"/>
      <c r="B71" s="61"/>
      <c r="C71" s="61"/>
      <c r="D71" s="61"/>
      <c r="E71" s="61"/>
      <c r="F71" s="61"/>
      <c r="G71" s="26"/>
    </row>
    <row r="72" spans="1:8" x14ac:dyDescent="0.15">
      <c r="A72" s="61" t="s">
        <v>232</v>
      </c>
      <c r="B72" s="61" t="s">
        <v>243</v>
      </c>
      <c r="C72" s="61"/>
      <c r="D72" s="61"/>
      <c r="E72" s="61"/>
      <c r="F72" s="61"/>
      <c r="G72" s="27">
        <f>ROUND(G51*G70*G21,2)</f>
        <v>0.25</v>
      </c>
    </row>
    <row r="73" spans="1:8" x14ac:dyDescent="0.15">
      <c r="A73" s="61"/>
      <c r="B73" s="61"/>
      <c r="C73" s="61"/>
      <c r="D73" s="61"/>
      <c r="E73" s="61"/>
      <c r="F73" s="61"/>
      <c r="G73" s="28"/>
    </row>
    <row r="74" spans="1:8" ht="24" customHeight="1" x14ac:dyDescent="0.15">
      <c r="A74" s="61" t="s">
        <v>233</v>
      </c>
      <c r="B74" s="61" t="s">
        <v>244</v>
      </c>
      <c r="C74" s="61"/>
      <c r="D74" s="61"/>
      <c r="E74" s="61"/>
      <c r="F74" s="61"/>
      <c r="G74" s="27">
        <f>G51+G72</f>
        <v>100.8</v>
      </c>
    </row>
    <row r="75" spans="1:8" x14ac:dyDescent="0.15">
      <c r="A75" s="61"/>
      <c r="B75" s="61"/>
      <c r="C75" s="61"/>
      <c r="D75" s="61"/>
      <c r="E75" s="61"/>
      <c r="F75" s="61"/>
      <c r="G75" s="28"/>
    </row>
    <row r="76" spans="1:8" x14ac:dyDescent="0.15">
      <c r="A76" s="61" t="s">
        <v>234</v>
      </c>
      <c r="B76" s="61" t="s">
        <v>280</v>
      </c>
      <c r="C76" s="61"/>
      <c r="D76" s="61"/>
      <c r="E76" s="61"/>
      <c r="F76" s="61"/>
      <c r="G76" s="28"/>
    </row>
    <row r="77" spans="1:8" x14ac:dyDescent="0.15">
      <c r="A77" s="61"/>
      <c r="B77" s="65" t="s">
        <v>26</v>
      </c>
      <c r="C77" s="61"/>
      <c r="D77" s="61"/>
      <c r="E77" s="61"/>
      <c r="F77" s="61"/>
      <c r="G77" s="74">
        <v>150</v>
      </c>
    </row>
    <row r="78" spans="1:8" x14ac:dyDescent="0.15">
      <c r="A78" s="61"/>
      <c r="B78" s="94" t="s">
        <v>36</v>
      </c>
      <c r="C78" s="94"/>
      <c r="D78" s="94"/>
      <c r="E78" s="94"/>
      <c r="F78" s="94"/>
    </row>
    <row r="79" spans="1:8" x14ac:dyDescent="0.15">
      <c r="A79" s="66"/>
      <c r="B79" s="67" t="s">
        <v>189</v>
      </c>
      <c r="C79" s="68">
        <f>IF(G67="","",G67)</f>
        <v>44713</v>
      </c>
      <c r="D79" s="67" t="s">
        <v>190</v>
      </c>
      <c r="E79" s="68">
        <v>44742</v>
      </c>
      <c r="F79" s="67"/>
      <c r="G79" s="34"/>
      <c r="H79" s="34"/>
    </row>
    <row r="80" spans="1:8" x14ac:dyDescent="0.15">
      <c r="A80" s="61"/>
      <c r="B80" s="69"/>
      <c r="C80" s="69"/>
      <c r="D80" s="69"/>
      <c r="E80" s="69"/>
      <c r="F80" s="69"/>
    </row>
    <row r="81" spans="1:7" x14ac:dyDescent="0.15">
      <c r="A81" s="61" t="s">
        <v>235</v>
      </c>
      <c r="B81" s="61" t="s">
        <v>9</v>
      </c>
      <c r="C81" s="61"/>
      <c r="D81" s="61"/>
      <c r="E81" s="61"/>
      <c r="F81" s="61"/>
      <c r="G81" s="27">
        <f>ROUND((G74*50/100)*G77,2)</f>
        <v>7560</v>
      </c>
    </row>
    <row r="82" spans="1:7" x14ac:dyDescent="0.15">
      <c r="A82" s="61"/>
      <c r="B82" s="95" t="s">
        <v>276</v>
      </c>
      <c r="C82" s="96"/>
      <c r="D82" s="96"/>
      <c r="E82" s="96"/>
      <c r="F82" s="96"/>
    </row>
    <row r="83" spans="1:7" x14ac:dyDescent="0.15">
      <c r="A83" s="61"/>
      <c r="B83" s="70"/>
      <c r="C83" s="70"/>
      <c r="D83" s="70"/>
      <c r="E83" s="70"/>
      <c r="F83" s="70"/>
    </row>
    <row r="84" spans="1:7" x14ac:dyDescent="0.15">
      <c r="A84" s="61" t="s">
        <v>236</v>
      </c>
      <c r="B84" s="61" t="s">
        <v>39</v>
      </c>
      <c r="C84" s="61"/>
      <c r="D84" s="61"/>
      <c r="E84" s="61"/>
      <c r="F84" s="61"/>
    </row>
    <row r="85" spans="1:7" x14ac:dyDescent="0.15">
      <c r="A85" s="61"/>
      <c r="B85" s="95" t="s">
        <v>277</v>
      </c>
      <c r="C85" s="96"/>
      <c r="D85" s="96"/>
      <c r="E85" s="96"/>
      <c r="F85" s="96"/>
      <c r="G85" s="27">
        <f>ROUND((G15*50/100)*G77,2)</f>
        <v>7500</v>
      </c>
    </row>
    <row r="86" spans="1:7" x14ac:dyDescent="0.15">
      <c r="A86" s="61"/>
      <c r="B86" s="70"/>
      <c r="C86" s="70"/>
      <c r="D86" s="70"/>
      <c r="E86" s="70"/>
      <c r="F86" s="70"/>
      <c r="G86" s="28"/>
    </row>
    <row r="87" spans="1:7" x14ac:dyDescent="0.15">
      <c r="A87" s="61" t="s">
        <v>237</v>
      </c>
      <c r="B87" s="61" t="s">
        <v>246</v>
      </c>
      <c r="C87" s="61"/>
      <c r="D87" s="61"/>
      <c r="E87" s="61"/>
      <c r="F87" s="61"/>
      <c r="G87" s="29">
        <f>G81-G85</f>
        <v>60</v>
      </c>
    </row>
    <row r="88" spans="1:7" x14ac:dyDescent="0.15">
      <c r="A88" s="15"/>
      <c r="B88" s="15"/>
      <c r="C88" s="15"/>
      <c r="D88" s="15"/>
      <c r="E88" s="15"/>
      <c r="F88" s="15"/>
      <c r="G88" s="30"/>
    </row>
    <row r="89" spans="1:7" x14ac:dyDescent="0.15">
      <c r="A89" s="15" t="s">
        <v>238</v>
      </c>
      <c r="B89" s="56" t="s">
        <v>188</v>
      </c>
      <c r="C89" s="15"/>
      <c r="D89" s="15"/>
      <c r="E89" s="15"/>
      <c r="F89" s="15"/>
      <c r="G89" s="29">
        <f>G41+G64+G87</f>
        <v>115</v>
      </c>
    </row>
    <row r="90" spans="1:7" x14ac:dyDescent="0.15">
      <c r="G90" s="30"/>
    </row>
    <row r="91" spans="1:7" x14ac:dyDescent="0.15">
      <c r="B91" s="75"/>
      <c r="D91" s="97"/>
      <c r="E91" s="97"/>
      <c r="F91" s="97"/>
    </row>
    <row r="92" spans="1:7" x14ac:dyDescent="0.15">
      <c r="B92" s="19" t="s">
        <v>12</v>
      </c>
      <c r="D92" s="19" t="s">
        <v>42</v>
      </c>
    </row>
    <row r="95" spans="1:7" x14ac:dyDescent="0.15">
      <c r="B95" s="98"/>
      <c r="C95" s="99"/>
      <c r="D95" s="99"/>
      <c r="E95" s="99"/>
      <c r="F95" s="99"/>
    </row>
    <row r="96" spans="1:7" x14ac:dyDescent="0.15">
      <c r="B96" s="19" t="s">
        <v>13</v>
      </c>
    </row>
    <row r="97" spans="2:7" x14ac:dyDescent="0.15">
      <c r="B97" s="93" t="s">
        <v>44</v>
      </c>
      <c r="C97" s="93"/>
      <c r="D97" s="93"/>
      <c r="E97" s="93"/>
      <c r="F97" s="93"/>
      <c r="G97" s="93"/>
    </row>
  </sheetData>
  <sheetProtection algorithmName="SHA-512" hashValue="6vZ8GVerduf2lhhz4mmQ2x+vhw5jgIBJLvv72ORoNO8WMNuUvkZ2FHZxJkFqZfYLcI45WPEeAsT5vYww8Mu4TQ==" saltValue="h47gIafUGzS2wiJxOYhN+A==" spinCount="100000" sheet="1" objects="1" scenarios="1"/>
  <mergeCells count="18">
    <mergeCell ref="B97:G97"/>
    <mergeCell ref="B78:F78"/>
    <mergeCell ref="B82:F82"/>
    <mergeCell ref="B85:F85"/>
    <mergeCell ref="D91:F91"/>
    <mergeCell ref="B95:F95"/>
    <mergeCell ref="A1:G1"/>
    <mergeCell ref="B3:G3"/>
    <mergeCell ref="A5:G5"/>
    <mergeCell ref="C9:D9"/>
    <mergeCell ref="C11:G11"/>
    <mergeCell ref="B62:F62"/>
    <mergeCell ref="B33:F33"/>
    <mergeCell ref="B32:F32"/>
    <mergeCell ref="B36:F36"/>
    <mergeCell ref="B39:F39"/>
    <mergeCell ref="B55:F55"/>
    <mergeCell ref="B59:F59"/>
  </mergeCells>
  <dataValidations count="2">
    <dataValidation type="list" allowBlank="1" showInputMessage="1" showErrorMessage="1" sqref="G44 G17" xr:uid="{00000000-0002-0000-0100-000000000000}">
      <formula1>$P$2:$P$27</formula1>
    </dataValidation>
    <dataValidation type="list" allowBlank="1" showInputMessage="1" showErrorMessage="1" sqref="G67" xr:uid="{00000000-0002-0000-0100-000001000000}">
      <formula1>$P$10:$P$27</formula1>
    </dataValidation>
  </dataValidations>
  <pageMargins left="0.70866141732283472" right="0.70866141732283472" top="0.78740157480314965" bottom="0.78740157480314965" header="0.31496062992125984" footer="0.31496062992125984"/>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98"/>
  <sheetViews>
    <sheetView showGridLines="0" zoomScaleNormal="100" workbookViewId="0">
      <selection sqref="A1:G1"/>
    </sheetView>
  </sheetViews>
  <sheetFormatPr baseColWidth="10" defaultColWidth="11" defaultRowHeight="14" x14ac:dyDescent="0.15"/>
  <cols>
    <col min="1" max="5" width="11" style="8"/>
    <col min="6" max="6" width="13.5" style="8" customWidth="1"/>
    <col min="7" max="7" width="15.6640625" style="8" customWidth="1"/>
    <col min="8" max="8" width="11.6640625" style="8" customWidth="1"/>
    <col min="9" max="13" width="11" style="8"/>
    <col min="14" max="14" width="16.6640625" style="8" customWidth="1"/>
    <col min="15" max="15" width="11" style="8"/>
    <col min="16" max="16" width="11" style="8" hidden="1" customWidth="1"/>
    <col min="17" max="16384" width="11" style="8"/>
  </cols>
  <sheetData>
    <row r="1" spans="1:17" s="7" customFormat="1" ht="54.75" customHeight="1" x14ac:dyDescent="0.2">
      <c r="A1" s="84" t="s">
        <v>211</v>
      </c>
      <c r="B1" s="108"/>
      <c r="C1" s="108"/>
      <c r="D1" s="108"/>
      <c r="E1" s="108"/>
      <c r="F1" s="108"/>
      <c r="G1" s="108"/>
    </row>
    <row r="2" spans="1:17" x14ac:dyDescent="0.15">
      <c r="P2" s="9">
        <v>43922</v>
      </c>
    </row>
    <row r="3" spans="1:17" ht="28.5" customHeight="1" x14ac:dyDescent="0.15">
      <c r="A3" s="10" t="s">
        <v>279</v>
      </c>
      <c r="B3" s="86" t="s">
        <v>241</v>
      </c>
      <c r="C3" s="86"/>
      <c r="D3" s="86"/>
      <c r="E3" s="86"/>
      <c r="F3" s="86"/>
      <c r="G3" s="86"/>
      <c r="P3" s="9">
        <v>43952</v>
      </c>
    </row>
    <row r="4" spans="1:17" x14ac:dyDescent="0.15">
      <c r="P4" s="9">
        <v>43983</v>
      </c>
    </row>
    <row r="5" spans="1:17" ht="12.75" customHeight="1" x14ac:dyDescent="0.15">
      <c r="A5" s="87" t="s">
        <v>172</v>
      </c>
      <c r="B5" s="87"/>
      <c r="C5" s="87"/>
      <c r="D5" s="87"/>
      <c r="E5" s="87"/>
      <c r="F5" s="87"/>
      <c r="G5" s="87"/>
      <c r="P5" s="9">
        <v>44013</v>
      </c>
    </row>
    <row r="6" spans="1:17" x14ac:dyDescent="0.15">
      <c r="P6" s="9">
        <v>44044</v>
      </c>
    </row>
    <row r="7" spans="1:17" x14ac:dyDescent="0.15">
      <c r="A7" s="11" t="s">
        <v>0</v>
      </c>
      <c r="B7" s="11"/>
      <c r="C7" s="11"/>
      <c r="D7" s="11"/>
      <c r="E7" s="11"/>
      <c r="F7" s="11"/>
      <c r="G7" s="11"/>
      <c r="P7" s="9">
        <v>44075</v>
      </c>
    </row>
    <row r="8" spans="1:17" x14ac:dyDescent="0.15">
      <c r="P8" s="9">
        <v>44105</v>
      </c>
    </row>
    <row r="9" spans="1:17" x14ac:dyDescent="0.15">
      <c r="A9" s="8" t="s">
        <v>1</v>
      </c>
      <c r="C9" s="102"/>
      <c r="D9" s="103"/>
      <c r="P9" s="9">
        <v>44136</v>
      </c>
    </row>
    <row r="10" spans="1:17" x14ac:dyDescent="0.15">
      <c r="C10" s="12"/>
      <c r="D10" s="13"/>
      <c r="P10" s="9">
        <v>44166</v>
      </c>
    </row>
    <row r="11" spans="1:17" x14ac:dyDescent="0.15">
      <c r="A11" s="8" t="s">
        <v>2</v>
      </c>
      <c r="C11" s="104"/>
      <c r="D11" s="105"/>
      <c r="E11" s="105"/>
      <c r="F11" s="105"/>
      <c r="G11" s="106"/>
      <c r="P11" s="9">
        <v>44197</v>
      </c>
    </row>
    <row r="12" spans="1:17" x14ac:dyDescent="0.15">
      <c r="P12" s="9">
        <v>44228</v>
      </c>
    </row>
    <row r="13" spans="1:17" s="7" customFormat="1" ht="19.5" customHeight="1" x14ac:dyDescent="0.2">
      <c r="A13" s="14" t="s">
        <v>216</v>
      </c>
      <c r="B13" s="14"/>
      <c r="C13" s="14"/>
      <c r="D13" s="14"/>
      <c r="E13" s="14"/>
      <c r="F13" s="14"/>
      <c r="G13" s="14"/>
      <c r="H13" s="8"/>
      <c r="I13" s="8"/>
      <c r="J13" s="8"/>
      <c r="K13" s="8"/>
      <c r="L13" s="8"/>
      <c r="M13" s="8"/>
      <c r="N13" s="8"/>
      <c r="O13" s="8"/>
      <c r="P13" s="9">
        <v>44256</v>
      </c>
      <c r="Q13" s="8"/>
    </row>
    <row r="14" spans="1:17" x14ac:dyDescent="0.15">
      <c r="P14" s="9">
        <v>44287</v>
      </c>
    </row>
    <row r="15" spans="1:17" x14ac:dyDescent="0.15">
      <c r="A15" s="8" t="s">
        <v>28</v>
      </c>
      <c r="B15" s="8" t="s">
        <v>3</v>
      </c>
      <c r="G15" s="53"/>
      <c r="P15" s="9">
        <v>44317</v>
      </c>
    </row>
    <row r="16" spans="1:17" ht="12.5" customHeight="1" x14ac:dyDescent="0.15">
      <c r="P16" s="9">
        <v>44348</v>
      </c>
    </row>
    <row r="17" spans="1:17" x14ac:dyDescent="0.15">
      <c r="A17" s="8" t="s">
        <v>29</v>
      </c>
      <c r="B17" s="8" t="s">
        <v>212</v>
      </c>
      <c r="G17" s="52"/>
      <c r="P17" s="9">
        <v>44378</v>
      </c>
    </row>
    <row r="18" spans="1:17" ht="12.5" customHeight="1" x14ac:dyDescent="0.15">
      <c r="B18" s="43"/>
      <c r="C18" s="34"/>
      <c r="D18" s="34"/>
      <c r="P18" s="9">
        <v>44409</v>
      </c>
    </row>
    <row r="19" spans="1:17" ht="12.5" customHeight="1" x14ac:dyDescent="0.15">
      <c r="P19" s="9">
        <v>44440</v>
      </c>
    </row>
    <row r="20" spans="1:17" x14ac:dyDescent="0.15">
      <c r="A20" s="8" t="s">
        <v>30</v>
      </c>
      <c r="B20" s="8" t="s">
        <v>213</v>
      </c>
      <c r="G20" s="51"/>
      <c r="P20" s="9">
        <v>44470</v>
      </c>
    </row>
    <row r="21" spans="1:17" ht="12.5" customHeight="1" x14ac:dyDescent="0.15">
      <c r="P21" s="9">
        <v>44501</v>
      </c>
    </row>
    <row r="22" spans="1:17" x14ac:dyDescent="0.15">
      <c r="A22" s="8" t="s">
        <v>31</v>
      </c>
      <c r="B22" s="8" t="s">
        <v>5</v>
      </c>
      <c r="G22" s="51"/>
      <c r="P22" s="9">
        <v>44531</v>
      </c>
    </row>
    <row r="23" spans="1:17" ht="12.5" customHeight="1" x14ac:dyDescent="0.15">
      <c r="P23" s="9">
        <v>44562</v>
      </c>
    </row>
    <row r="24" spans="1:17" x14ac:dyDescent="0.15">
      <c r="A24" s="8" t="s">
        <v>32</v>
      </c>
      <c r="B24" s="15" t="s">
        <v>25</v>
      </c>
      <c r="C24" s="15"/>
      <c r="D24" s="15"/>
      <c r="E24" s="15"/>
      <c r="G24" s="16">
        <f>ROUND(G15*G20*G22,2)</f>
        <v>0</v>
      </c>
      <c r="P24" s="9">
        <v>44593</v>
      </c>
    </row>
    <row r="25" spans="1:17" s="44" customFormat="1" x14ac:dyDescent="0.15">
      <c r="B25" s="44" t="s">
        <v>4</v>
      </c>
      <c r="H25" s="8"/>
      <c r="I25" s="8"/>
      <c r="J25" s="8"/>
      <c r="K25" s="8"/>
      <c r="L25" s="8"/>
      <c r="M25" s="8"/>
      <c r="N25" s="8"/>
      <c r="O25" s="8"/>
      <c r="P25" s="9">
        <v>44621</v>
      </c>
      <c r="Q25" s="8"/>
    </row>
    <row r="26" spans="1:17" s="44" customFormat="1" x14ac:dyDescent="0.15">
      <c r="B26" s="44" t="s">
        <v>6</v>
      </c>
      <c r="H26" s="8"/>
      <c r="I26" s="8"/>
      <c r="J26" s="8"/>
      <c r="K26" s="8"/>
      <c r="L26" s="8"/>
      <c r="M26" s="8"/>
      <c r="N26" s="8"/>
      <c r="O26" s="8"/>
      <c r="P26" s="9">
        <v>44652</v>
      </c>
      <c r="Q26" s="8"/>
    </row>
    <row r="27" spans="1:17" ht="12.5" customHeight="1" x14ac:dyDescent="0.15">
      <c r="P27" s="9">
        <v>44682</v>
      </c>
    </row>
    <row r="28" spans="1:17" x14ac:dyDescent="0.15">
      <c r="A28" s="8" t="s">
        <v>33</v>
      </c>
      <c r="B28" s="8" t="s">
        <v>7</v>
      </c>
      <c r="G28" s="16">
        <f>G15+G24</f>
        <v>0</v>
      </c>
      <c r="P28" s="9">
        <v>44713</v>
      </c>
    </row>
    <row r="29" spans="1:17" x14ac:dyDescent="0.15">
      <c r="B29" s="44" t="s">
        <v>34</v>
      </c>
      <c r="P29" s="9">
        <v>44743</v>
      </c>
    </row>
    <row r="30" spans="1:17" ht="12.5" customHeight="1" x14ac:dyDescent="0.15">
      <c r="P30" s="9">
        <v>44774</v>
      </c>
    </row>
    <row r="31" spans="1:17" x14ac:dyDescent="0.15">
      <c r="A31" s="8" t="s">
        <v>35</v>
      </c>
      <c r="B31" s="8" t="s">
        <v>8</v>
      </c>
      <c r="P31" s="9">
        <v>44805</v>
      </c>
    </row>
    <row r="32" spans="1:17" x14ac:dyDescent="0.15">
      <c r="B32" s="18" t="s">
        <v>26</v>
      </c>
      <c r="G32" s="50"/>
      <c r="I32" s="15"/>
    </row>
    <row r="33" spans="1:9" ht="27" customHeight="1" x14ac:dyDescent="0.15">
      <c r="B33" s="81" t="s">
        <v>36</v>
      </c>
      <c r="C33" s="81"/>
      <c r="D33" s="81"/>
      <c r="E33" s="81"/>
      <c r="F33" s="81"/>
      <c r="I33" s="15"/>
    </row>
    <row r="34" spans="1:9" ht="27" customHeight="1" x14ac:dyDescent="0.15">
      <c r="B34" s="80" t="s">
        <v>242</v>
      </c>
      <c r="C34" s="80"/>
      <c r="D34" s="80"/>
      <c r="E34" s="80"/>
      <c r="F34" s="80"/>
      <c r="I34" s="15"/>
    </row>
    <row r="35" spans="1:9" ht="12.5" customHeight="1" x14ac:dyDescent="0.15"/>
    <row r="36" spans="1:9" x14ac:dyDescent="0.15">
      <c r="A36" s="8" t="s">
        <v>37</v>
      </c>
      <c r="B36" s="8" t="s">
        <v>9</v>
      </c>
      <c r="G36" s="16">
        <f>ROUND((G28*50/100)*G32,2)</f>
        <v>0</v>
      </c>
    </row>
    <row r="37" spans="1:9" ht="24" customHeight="1" x14ac:dyDescent="0.15">
      <c r="B37" s="82" t="s">
        <v>169</v>
      </c>
      <c r="C37" s="82"/>
      <c r="D37" s="82"/>
      <c r="E37" s="82"/>
      <c r="F37" s="82"/>
    </row>
    <row r="38" spans="1:9" ht="12.5" customHeight="1" x14ac:dyDescent="0.15"/>
    <row r="39" spans="1:9" x14ac:dyDescent="0.15">
      <c r="A39" s="8" t="s">
        <v>38</v>
      </c>
      <c r="B39" s="8" t="s">
        <v>39</v>
      </c>
      <c r="G39" s="16">
        <f>ROUND((G15*50/100)*G32,2)</f>
        <v>0</v>
      </c>
    </row>
    <row r="40" spans="1:9" ht="26.25" customHeight="1" x14ac:dyDescent="0.15">
      <c r="B40" s="82" t="s">
        <v>170</v>
      </c>
      <c r="C40" s="82"/>
      <c r="D40" s="82"/>
      <c r="E40" s="82"/>
      <c r="F40" s="82"/>
    </row>
    <row r="41" spans="1:9" ht="12.5" customHeight="1" x14ac:dyDescent="0.15"/>
    <row r="42" spans="1:9" x14ac:dyDescent="0.15">
      <c r="A42" s="8" t="s">
        <v>40</v>
      </c>
      <c r="B42" s="8" t="s">
        <v>10</v>
      </c>
      <c r="G42" s="16">
        <f>G36-G39</f>
        <v>0</v>
      </c>
    </row>
    <row r="43" spans="1:9" x14ac:dyDescent="0.15">
      <c r="B43" s="44" t="s">
        <v>41</v>
      </c>
    </row>
    <row r="44" spans="1:9" ht="12.5" customHeight="1" x14ac:dyDescent="0.15">
      <c r="B44" s="17"/>
    </row>
    <row r="45" spans="1:9" x14ac:dyDescent="0.15">
      <c r="A45" s="31" t="s">
        <v>177</v>
      </c>
      <c r="B45" s="31" t="s">
        <v>173</v>
      </c>
      <c r="C45" s="31"/>
      <c r="D45" s="31"/>
      <c r="E45" s="31"/>
      <c r="F45" s="31"/>
      <c r="G45" s="52"/>
    </row>
    <row r="46" spans="1:9" x14ac:dyDescent="0.15">
      <c r="A46" s="31"/>
      <c r="B46" s="35" t="s">
        <v>240</v>
      </c>
      <c r="C46" s="42"/>
      <c r="D46" s="31"/>
      <c r="E46" s="31"/>
      <c r="F46" s="31"/>
      <c r="G46" s="8" t="str">
        <f>IF(G45="","",IF(G45&lt;=G17,"FEHLER Datum zweite Vergütungsanpassung",""))</f>
        <v/>
      </c>
    </row>
    <row r="47" spans="1:9" x14ac:dyDescent="0.15">
      <c r="A47" s="31"/>
      <c r="B47" s="32"/>
      <c r="C47" s="31"/>
      <c r="D47" s="31"/>
      <c r="E47" s="31"/>
      <c r="F47" s="31"/>
    </row>
    <row r="48" spans="1:9" x14ac:dyDescent="0.15">
      <c r="A48" s="31" t="s">
        <v>178</v>
      </c>
      <c r="B48" s="31" t="s">
        <v>174</v>
      </c>
      <c r="C48" s="31"/>
      <c r="D48" s="31"/>
      <c r="E48" s="31"/>
      <c r="F48" s="31"/>
      <c r="G48" s="51"/>
    </row>
    <row r="49" spans="1:7" x14ac:dyDescent="0.15">
      <c r="A49" s="31"/>
      <c r="B49" s="31"/>
      <c r="C49" s="31"/>
      <c r="D49" s="31"/>
      <c r="E49" s="31"/>
      <c r="F49" s="31"/>
      <c r="G49" s="26"/>
    </row>
    <row r="50" spans="1:7" x14ac:dyDescent="0.15">
      <c r="A50" s="31" t="s">
        <v>179</v>
      </c>
      <c r="B50" s="31" t="s">
        <v>176</v>
      </c>
      <c r="C50" s="31"/>
      <c r="D50" s="31"/>
      <c r="E50" s="31"/>
      <c r="F50" s="31"/>
      <c r="G50" s="27">
        <f>ROUND(G28*G48*G22,2)</f>
        <v>0</v>
      </c>
    </row>
    <row r="51" spans="1:7" x14ac:dyDescent="0.15">
      <c r="A51" s="31"/>
      <c r="B51" s="31"/>
      <c r="C51" s="31"/>
      <c r="D51" s="31"/>
      <c r="E51" s="31"/>
      <c r="F51" s="31"/>
      <c r="G51" s="28"/>
    </row>
    <row r="52" spans="1:7" x14ac:dyDescent="0.15">
      <c r="A52" s="31" t="s">
        <v>180</v>
      </c>
      <c r="B52" s="31" t="s">
        <v>175</v>
      </c>
      <c r="C52" s="31"/>
      <c r="D52" s="31"/>
      <c r="E52" s="31"/>
      <c r="F52" s="31"/>
      <c r="G52" s="27">
        <f>G28+G50</f>
        <v>0</v>
      </c>
    </row>
    <row r="53" spans="1:7" ht="12" customHeight="1" x14ac:dyDescent="0.15">
      <c r="A53" s="31"/>
      <c r="B53" s="31"/>
      <c r="C53" s="31"/>
      <c r="D53" s="31"/>
      <c r="E53" s="31"/>
      <c r="F53" s="31"/>
      <c r="G53" s="28"/>
    </row>
    <row r="54" spans="1:7" x14ac:dyDescent="0.15">
      <c r="A54" s="31" t="s">
        <v>181</v>
      </c>
      <c r="B54" s="31" t="s">
        <v>280</v>
      </c>
      <c r="C54" s="31"/>
      <c r="D54" s="31"/>
      <c r="E54" s="31"/>
      <c r="F54" s="31"/>
      <c r="G54" s="28"/>
    </row>
    <row r="55" spans="1:7" ht="15" customHeight="1" x14ac:dyDescent="0.15">
      <c r="A55" s="31"/>
      <c r="B55" s="33" t="s">
        <v>26</v>
      </c>
      <c r="C55" s="31"/>
      <c r="D55" s="31"/>
      <c r="E55" s="31"/>
      <c r="F55" s="31"/>
      <c r="G55" s="50"/>
    </row>
    <row r="56" spans="1:7" ht="25.5" customHeight="1" x14ac:dyDescent="0.15">
      <c r="A56" s="31"/>
      <c r="B56" s="83" t="s">
        <v>36</v>
      </c>
      <c r="C56" s="83"/>
      <c r="D56" s="83"/>
      <c r="E56" s="83"/>
      <c r="F56" s="83"/>
    </row>
    <row r="57" spans="1:7" s="34" customFormat="1" x14ac:dyDescent="0.15">
      <c r="A57" s="36"/>
      <c r="B57" s="37" t="s">
        <v>189</v>
      </c>
      <c r="C57" s="38" t="str">
        <f>IF(G45="","",G45)</f>
        <v/>
      </c>
      <c r="D57" s="37"/>
      <c r="E57" s="38"/>
      <c r="F57" s="37"/>
    </row>
    <row r="58" spans="1:7" ht="12" customHeight="1" x14ac:dyDescent="0.15">
      <c r="A58" s="31"/>
      <c r="B58" s="48"/>
      <c r="C58" s="48"/>
      <c r="D58" s="48"/>
      <c r="E58" s="48"/>
      <c r="F58" s="48"/>
    </row>
    <row r="59" spans="1:7" ht="14.25" customHeight="1" x14ac:dyDescent="0.15">
      <c r="A59" s="31" t="s">
        <v>185</v>
      </c>
      <c r="B59" s="31" t="s">
        <v>9</v>
      </c>
      <c r="C59" s="31"/>
      <c r="D59" s="31"/>
      <c r="E59" s="31"/>
      <c r="F59" s="31"/>
      <c r="G59" s="27">
        <f>ROUND((G52*50/100)*G55,2)</f>
        <v>0</v>
      </c>
    </row>
    <row r="60" spans="1:7" ht="30.75" customHeight="1" x14ac:dyDescent="0.15">
      <c r="A60" s="31"/>
      <c r="B60" s="79" t="s">
        <v>182</v>
      </c>
      <c r="C60" s="79"/>
      <c r="D60" s="79"/>
      <c r="E60" s="79"/>
      <c r="F60" s="79"/>
    </row>
    <row r="61" spans="1:7" ht="12" customHeight="1" x14ac:dyDescent="0.15">
      <c r="A61" s="31"/>
      <c r="B61" s="49"/>
      <c r="C61" s="49"/>
      <c r="D61" s="49"/>
      <c r="E61" s="49"/>
      <c r="F61" s="49"/>
    </row>
    <row r="62" spans="1:7" ht="14.25" customHeight="1" x14ac:dyDescent="0.15">
      <c r="A62" s="31" t="s">
        <v>186</v>
      </c>
      <c r="B62" s="31" t="s">
        <v>39</v>
      </c>
      <c r="C62" s="31"/>
      <c r="D62" s="31"/>
      <c r="E62" s="31"/>
      <c r="F62" s="31"/>
    </row>
    <row r="63" spans="1:7" ht="27" customHeight="1" x14ac:dyDescent="0.15">
      <c r="A63" s="31"/>
      <c r="B63" s="79" t="s">
        <v>183</v>
      </c>
      <c r="C63" s="79"/>
      <c r="D63" s="79"/>
      <c r="E63" s="79"/>
      <c r="F63" s="79"/>
      <c r="G63" s="27">
        <f>ROUND((G15*50/100)*G55,2)</f>
        <v>0</v>
      </c>
    </row>
    <row r="64" spans="1:7" ht="12" customHeight="1" x14ac:dyDescent="0.15">
      <c r="A64" s="31"/>
      <c r="B64" s="49"/>
      <c r="C64" s="49"/>
      <c r="D64" s="49"/>
      <c r="E64" s="49"/>
      <c r="F64" s="49"/>
      <c r="G64" s="28"/>
    </row>
    <row r="65" spans="1:7" ht="14.25" customHeight="1" x14ac:dyDescent="0.15">
      <c r="A65" s="31" t="s">
        <v>187</v>
      </c>
      <c r="B65" s="31" t="s">
        <v>184</v>
      </c>
      <c r="C65" s="31"/>
      <c r="D65" s="31"/>
      <c r="E65" s="31"/>
      <c r="F65" s="31"/>
      <c r="G65" s="29">
        <f>G59-G63</f>
        <v>0</v>
      </c>
    </row>
    <row r="66" spans="1:7" ht="14.25" customHeight="1" x14ac:dyDescent="0.15">
      <c r="A66" s="15"/>
      <c r="B66" s="15"/>
      <c r="C66" s="15"/>
      <c r="D66" s="15"/>
      <c r="E66" s="15"/>
      <c r="F66" s="15"/>
      <c r="G66" s="30"/>
    </row>
    <row r="67" spans="1:7" ht="14.25" customHeight="1" x14ac:dyDescent="0.15">
      <c r="A67" s="15"/>
      <c r="B67" s="15"/>
      <c r="C67" s="15"/>
      <c r="D67" s="15"/>
      <c r="E67" s="15"/>
      <c r="F67" s="15"/>
      <c r="G67" s="30"/>
    </row>
    <row r="68" spans="1:7" x14ac:dyDescent="0.15">
      <c r="A68" s="61" t="s">
        <v>230</v>
      </c>
      <c r="B68" s="61" t="s">
        <v>239</v>
      </c>
      <c r="C68" s="61"/>
      <c r="D68" s="61"/>
      <c r="E68" s="61"/>
      <c r="F68" s="61"/>
      <c r="G68" s="52"/>
    </row>
    <row r="69" spans="1:7" x14ac:dyDescent="0.15">
      <c r="A69" s="61"/>
      <c r="B69" s="62" t="s">
        <v>240</v>
      </c>
      <c r="C69" s="63"/>
      <c r="D69" s="61"/>
      <c r="E69" s="61"/>
      <c r="F69" s="61"/>
      <c r="G69" s="8" t="str">
        <f>IF(G68="","",IF(G68&lt;=G38,"FEHLER Datum zweite Vergütungsanpassung",""))</f>
        <v/>
      </c>
    </row>
    <row r="70" spans="1:7" x14ac:dyDescent="0.15">
      <c r="A70" s="61"/>
      <c r="B70" s="64"/>
      <c r="C70" s="61"/>
      <c r="D70" s="61"/>
      <c r="E70" s="61"/>
      <c r="F70" s="61"/>
    </row>
    <row r="71" spans="1:7" x14ac:dyDescent="0.15">
      <c r="A71" s="61" t="s">
        <v>231</v>
      </c>
      <c r="B71" s="61" t="s">
        <v>245</v>
      </c>
      <c r="C71" s="61"/>
      <c r="D71" s="61"/>
      <c r="E71" s="61"/>
      <c r="F71" s="61"/>
      <c r="G71" s="51"/>
    </row>
    <row r="72" spans="1:7" x14ac:dyDescent="0.15">
      <c r="A72" s="61"/>
      <c r="B72" s="61"/>
      <c r="C72" s="61"/>
      <c r="D72" s="61"/>
      <c r="E72" s="61"/>
      <c r="F72" s="61"/>
      <c r="G72" s="26"/>
    </row>
    <row r="73" spans="1:7" x14ac:dyDescent="0.15">
      <c r="A73" s="61" t="s">
        <v>232</v>
      </c>
      <c r="B73" s="61" t="s">
        <v>243</v>
      </c>
      <c r="C73" s="61"/>
      <c r="D73" s="61"/>
      <c r="E73" s="61"/>
      <c r="F73" s="61"/>
      <c r="G73" s="27">
        <f>ROUND(G52*G71*G22,2)</f>
        <v>0</v>
      </c>
    </row>
    <row r="74" spans="1:7" x14ac:dyDescent="0.15">
      <c r="A74" s="61"/>
      <c r="B74" s="61"/>
      <c r="C74" s="61"/>
      <c r="D74" s="61"/>
      <c r="E74" s="61"/>
      <c r="F74" s="61"/>
      <c r="G74" s="28"/>
    </row>
    <row r="75" spans="1:7" x14ac:dyDescent="0.15">
      <c r="A75" s="61" t="s">
        <v>233</v>
      </c>
      <c r="B75" s="61" t="s">
        <v>244</v>
      </c>
      <c r="C75" s="61"/>
      <c r="D75" s="61"/>
      <c r="E75" s="61"/>
      <c r="F75" s="61"/>
      <c r="G75" s="27">
        <f>G52+G73</f>
        <v>0</v>
      </c>
    </row>
    <row r="76" spans="1:7" ht="12" customHeight="1" x14ac:dyDescent="0.15">
      <c r="A76" s="61"/>
      <c r="B76" s="61"/>
      <c r="C76" s="61"/>
      <c r="D76" s="61"/>
      <c r="E76" s="61"/>
      <c r="F76" s="61"/>
      <c r="G76" s="28"/>
    </row>
    <row r="77" spans="1:7" x14ac:dyDescent="0.15">
      <c r="A77" s="61" t="s">
        <v>234</v>
      </c>
      <c r="B77" s="61" t="s">
        <v>280</v>
      </c>
      <c r="C77" s="61"/>
      <c r="D77" s="61"/>
      <c r="E77" s="61"/>
      <c r="F77" s="61"/>
      <c r="G77" s="28"/>
    </row>
    <row r="78" spans="1:7" ht="15" customHeight="1" x14ac:dyDescent="0.15">
      <c r="A78" s="61"/>
      <c r="B78" s="65" t="s">
        <v>26</v>
      </c>
      <c r="C78" s="61"/>
      <c r="D78" s="61"/>
      <c r="E78" s="61"/>
      <c r="F78" s="61"/>
      <c r="G78" s="50"/>
    </row>
    <row r="79" spans="1:7" ht="25.5" customHeight="1" x14ac:dyDescent="0.15">
      <c r="A79" s="61"/>
      <c r="B79" s="94" t="s">
        <v>36</v>
      </c>
      <c r="C79" s="94"/>
      <c r="D79" s="94"/>
      <c r="E79" s="94"/>
      <c r="F79" s="94"/>
    </row>
    <row r="80" spans="1:7" s="34" customFormat="1" x14ac:dyDescent="0.15">
      <c r="A80" s="66"/>
      <c r="B80" s="67" t="s">
        <v>189</v>
      </c>
      <c r="C80" s="68" t="str">
        <f>IF(G68="","",G68)</f>
        <v/>
      </c>
      <c r="D80" s="67" t="s">
        <v>190</v>
      </c>
      <c r="E80" s="68">
        <v>44742</v>
      </c>
      <c r="F80" s="67"/>
    </row>
    <row r="81" spans="1:7" ht="12" customHeight="1" x14ac:dyDescent="0.15">
      <c r="A81" s="61"/>
      <c r="B81" s="69"/>
      <c r="C81" s="69"/>
      <c r="D81" s="69"/>
      <c r="E81" s="69"/>
      <c r="F81" s="69"/>
    </row>
    <row r="82" spans="1:7" ht="14.25" customHeight="1" x14ac:dyDescent="0.15">
      <c r="A82" s="61" t="s">
        <v>235</v>
      </c>
      <c r="B82" s="61" t="s">
        <v>9</v>
      </c>
      <c r="C82" s="61"/>
      <c r="D82" s="61"/>
      <c r="E82" s="61"/>
      <c r="F82" s="61"/>
      <c r="G82" s="27">
        <f>ROUND((G75*50/100)*G78,2)</f>
        <v>0</v>
      </c>
    </row>
    <row r="83" spans="1:7" ht="30.75" customHeight="1" x14ac:dyDescent="0.15">
      <c r="A83" s="61"/>
      <c r="B83" s="95" t="s">
        <v>276</v>
      </c>
      <c r="C83" s="96"/>
      <c r="D83" s="96"/>
      <c r="E83" s="96"/>
      <c r="F83" s="96"/>
    </row>
    <row r="84" spans="1:7" ht="12" customHeight="1" x14ac:dyDescent="0.15">
      <c r="A84" s="61"/>
      <c r="B84" s="70"/>
      <c r="C84" s="70"/>
      <c r="D84" s="70"/>
      <c r="E84" s="70"/>
      <c r="F84" s="70"/>
    </row>
    <row r="85" spans="1:7" ht="14.25" customHeight="1" x14ac:dyDescent="0.15">
      <c r="A85" s="61" t="s">
        <v>236</v>
      </c>
      <c r="B85" s="61" t="s">
        <v>39</v>
      </c>
      <c r="C85" s="61"/>
      <c r="D85" s="61"/>
      <c r="E85" s="61"/>
      <c r="F85" s="61"/>
    </row>
    <row r="86" spans="1:7" ht="27" customHeight="1" x14ac:dyDescent="0.15">
      <c r="A86" s="61"/>
      <c r="B86" s="95" t="s">
        <v>277</v>
      </c>
      <c r="C86" s="96"/>
      <c r="D86" s="96"/>
      <c r="E86" s="96"/>
      <c r="F86" s="96"/>
      <c r="G86" s="27">
        <f>ROUND((G15*50/100)*G78,2)</f>
        <v>0</v>
      </c>
    </row>
    <row r="87" spans="1:7" ht="12" customHeight="1" x14ac:dyDescent="0.15">
      <c r="A87" s="61"/>
      <c r="B87" s="70"/>
      <c r="C87" s="70"/>
      <c r="D87" s="70"/>
      <c r="E87" s="70"/>
      <c r="F87" s="70"/>
      <c r="G87" s="28"/>
    </row>
    <row r="88" spans="1:7" ht="14.25" customHeight="1" x14ac:dyDescent="0.15">
      <c r="A88" s="61" t="s">
        <v>237</v>
      </c>
      <c r="B88" s="61" t="s">
        <v>246</v>
      </c>
      <c r="C88" s="61"/>
      <c r="D88" s="61"/>
      <c r="E88" s="61"/>
      <c r="F88" s="61"/>
      <c r="G88" s="29">
        <f>G82-G86</f>
        <v>0</v>
      </c>
    </row>
    <row r="89" spans="1:7" ht="14.25" customHeight="1" x14ac:dyDescent="0.15">
      <c r="A89" s="15"/>
      <c r="B89" s="15"/>
      <c r="C89" s="15"/>
      <c r="D89" s="15"/>
      <c r="E89" s="15"/>
      <c r="F89" s="15"/>
      <c r="G89" s="30"/>
    </row>
    <row r="90" spans="1:7" ht="14.25" customHeight="1" x14ac:dyDescent="0.15">
      <c r="A90" s="15" t="s">
        <v>238</v>
      </c>
      <c r="B90" s="56" t="s">
        <v>188</v>
      </c>
      <c r="C90" s="15"/>
      <c r="D90" s="15"/>
      <c r="E90" s="15"/>
      <c r="F90" s="15"/>
      <c r="G90" s="29">
        <f>G42+G65+G88</f>
        <v>0</v>
      </c>
    </row>
    <row r="91" spans="1:7" ht="14.25" customHeight="1" x14ac:dyDescent="0.15">
      <c r="G91" s="30"/>
    </row>
    <row r="92" spans="1:7" x14ac:dyDescent="0.15">
      <c r="B92" s="1"/>
      <c r="D92" s="107"/>
      <c r="E92" s="107"/>
      <c r="F92" s="107"/>
    </row>
    <row r="93" spans="1:7" x14ac:dyDescent="0.15">
      <c r="B93" s="19" t="s">
        <v>12</v>
      </c>
      <c r="D93" s="19" t="s">
        <v>42</v>
      </c>
    </row>
    <row r="96" spans="1:7" x14ac:dyDescent="0.15">
      <c r="B96" s="100"/>
      <c r="C96" s="101"/>
      <c r="D96" s="101"/>
      <c r="E96" s="101"/>
      <c r="F96" s="101"/>
    </row>
    <row r="97" spans="2:7" x14ac:dyDescent="0.15">
      <c r="B97" s="19" t="s">
        <v>13</v>
      </c>
    </row>
    <row r="98" spans="2:7" ht="24" customHeight="1" x14ac:dyDescent="0.15">
      <c r="B98" s="93" t="s">
        <v>44</v>
      </c>
      <c r="C98" s="93"/>
      <c r="D98" s="93"/>
      <c r="E98" s="93"/>
      <c r="F98" s="93"/>
      <c r="G98" s="93"/>
    </row>
  </sheetData>
  <sheetProtection algorithmName="SHA-512" hashValue="QwCq8dgZlSBsuW8mGqgGxfVzDuWstgy/C+2ds06WPnP/Hp0UOejfo/qTRffzJTy/9LKQ3KHbkkopZ7Ti+JbrVA==" saltValue="K4ggxRHYM0MKUQALSc2/fg==" spinCount="100000" sheet="1" objects="1" scenarios="1"/>
  <mergeCells count="18">
    <mergeCell ref="B86:F86"/>
    <mergeCell ref="A1:G1"/>
    <mergeCell ref="B98:G98"/>
    <mergeCell ref="B3:G3"/>
    <mergeCell ref="B96:F96"/>
    <mergeCell ref="B33:F33"/>
    <mergeCell ref="B37:F37"/>
    <mergeCell ref="B40:F40"/>
    <mergeCell ref="C9:D9"/>
    <mergeCell ref="C11:G11"/>
    <mergeCell ref="A5:G5"/>
    <mergeCell ref="B56:F56"/>
    <mergeCell ref="B60:F60"/>
    <mergeCell ref="B63:F63"/>
    <mergeCell ref="D92:F92"/>
    <mergeCell ref="B34:F34"/>
    <mergeCell ref="B79:F79"/>
    <mergeCell ref="B83:F83"/>
  </mergeCells>
  <dataValidations count="2">
    <dataValidation type="list" allowBlank="1" showInputMessage="1" showErrorMessage="1" sqref="G17 G45" xr:uid="{00000000-0002-0000-0200-000000000000}">
      <formula1>$P$2:$P$28</formula1>
    </dataValidation>
    <dataValidation type="list" allowBlank="1" showInputMessage="1" showErrorMessage="1" sqref="G68" xr:uid="{00000000-0002-0000-0200-000001000000}">
      <formula1>$P$10:$P$28</formula1>
    </dataValidation>
  </dataValidations>
  <pageMargins left="0.70866141732283472" right="0.70866141732283472" top="0.78740157480314965" bottom="0.78740157480314965"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98"/>
  <sheetViews>
    <sheetView showGridLines="0" zoomScaleNormal="100" workbookViewId="0">
      <selection sqref="A1:G1"/>
    </sheetView>
  </sheetViews>
  <sheetFormatPr baseColWidth="10" defaultColWidth="11" defaultRowHeight="14" x14ac:dyDescent="0.15"/>
  <cols>
    <col min="1" max="5" width="11" style="8"/>
    <col min="6" max="6" width="13.5" style="8" customWidth="1"/>
    <col min="7" max="7" width="15.6640625" style="8" customWidth="1"/>
    <col min="8" max="8" width="11.6640625" style="8" customWidth="1"/>
    <col min="9" max="13" width="11" style="8"/>
    <col min="14" max="14" width="16.6640625" style="8" customWidth="1"/>
    <col min="15" max="15" width="11" style="8"/>
    <col min="16" max="16" width="11" style="8" hidden="1" customWidth="1"/>
    <col min="17" max="16384" width="11" style="8"/>
  </cols>
  <sheetData>
    <row r="1" spans="1:17" s="7" customFormat="1" ht="54.75" customHeight="1" x14ac:dyDescent="0.2">
      <c r="A1" s="84" t="s">
        <v>211</v>
      </c>
      <c r="B1" s="108"/>
      <c r="C1" s="108"/>
      <c r="D1" s="108"/>
      <c r="E1" s="108"/>
      <c r="F1" s="108"/>
      <c r="G1" s="108"/>
    </row>
    <row r="2" spans="1:17" x14ac:dyDescent="0.15">
      <c r="P2" s="9">
        <v>43922</v>
      </c>
    </row>
    <row r="3" spans="1:17" ht="28.5" customHeight="1" x14ac:dyDescent="0.15">
      <c r="A3" s="10" t="s">
        <v>279</v>
      </c>
      <c r="B3" s="86" t="s">
        <v>241</v>
      </c>
      <c r="C3" s="86"/>
      <c r="D3" s="86"/>
      <c r="E3" s="86"/>
      <c r="F3" s="86"/>
      <c r="G3" s="86"/>
      <c r="P3" s="9">
        <v>43952</v>
      </c>
    </row>
    <row r="4" spans="1:17" x14ac:dyDescent="0.15">
      <c r="P4" s="9">
        <v>43983</v>
      </c>
    </row>
    <row r="5" spans="1:17" ht="12.75" customHeight="1" x14ac:dyDescent="0.15">
      <c r="A5" s="87" t="s">
        <v>172</v>
      </c>
      <c r="B5" s="87"/>
      <c r="C5" s="87"/>
      <c r="D5" s="87"/>
      <c r="E5" s="87"/>
      <c r="F5" s="87"/>
      <c r="G5" s="87"/>
      <c r="P5" s="9">
        <v>44013</v>
      </c>
    </row>
    <row r="6" spans="1:17" x14ac:dyDescent="0.15">
      <c r="P6" s="9">
        <v>44044</v>
      </c>
    </row>
    <row r="7" spans="1:17" x14ac:dyDescent="0.15">
      <c r="A7" s="11" t="s">
        <v>0</v>
      </c>
      <c r="B7" s="11"/>
      <c r="C7" s="11"/>
      <c r="D7" s="11"/>
      <c r="E7" s="11"/>
      <c r="F7" s="11"/>
      <c r="G7" s="11"/>
      <c r="P7" s="9">
        <v>44075</v>
      </c>
    </row>
    <row r="8" spans="1:17" x14ac:dyDescent="0.15">
      <c r="P8" s="9">
        <v>44105</v>
      </c>
    </row>
    <row r="9" spans="1:17" x14ac:dyDescent="0.15">
      <c r="A9" s="8" t="s">
        <v>1</v>
      </c>
      <c r="C9" s="109" t="str">
        <f>IF('Kostenträger 1'!$C$9:$D$9="","",'Kostenträger 1'!$C$9:$D$9)</f>
        <v/>
      </c>
      <c r="D9" s="110"/>
      <c r="P9" s="9">
        <v>44136</v>
      </c>
    </row>
    <row r="10" spans="1:17" x14ac:dyDescent="0.15">
      <c r="C10" s="12"/>
      <c r="D10" s="13"/>
      <c r="P10" s="9">
        <v>44166</v>
      </c>
    </row>
    <row r="11" spans="1:17" x14ac:dyDescent="0.15">
      <c r="A11" s="8" t="s">
        <v>2</v>
      </c>
      <c r="C11" s="111" t="str">
        <f>IF('Kostenträger 1'!$C$11:$G$11="","",'Kostenträger 1'!$C$11:$G$11)</f>
        <v/>
      </c>
      <c r="D11" s="112"/>
      <c r="E11" s="112"/>
      <c r="F11" s="112"/>
      <c r="G11" s="113"/>
      <c r="P11" s="9">
        <v>44197</v>
      </c>
    </row>
    <row r="12" spans="1:17" x14ac:dyDescent="0.15">
      <c r="P12" s="9">
        <v>44228</v>
      </c>
    </row>
    <row r="13" spans="1:17" s="7" customFormat="1" ht="19.5" customHeight="1" x14ac:dyDescent="0.2">
      <c r="A13" s="14" t="s">
        <v>226</v>
      </c>
      <c r="B13" s="14"/>
      <c r="C13" s="14"/>
      <c r="D13" s="14"/>
      <c r="E13" s="14"/>
      <c r="F13" s="14"/>
      <c r="G13" s="14"/>
      <c r="H13" s="8"/>
      <c r="I13" s="8"/>
      <c r="J13" s="8"/>
      <c r="K13" s="8"/>
      <c r="L13" s="8"/>
      <c r="M13" s="8"/>
      <c r="N13" s="8"/>
      <c r="O13" s="8"/>
      <c r="P13" s="9">
        <v>44256</v>
      </c>
      <c r="Q13" s="8"/>
    </row>
    <row r="14" spans="1:17" x14ac:dyDescent="0.15">
      <c r="P14" s="9">
        <v>44287</v>
      </c>
    </row>
    <row r="15" spans="1:17" x14ac:dyDescent="0.15">
      <c r="A15" s="8" t="s">
        <v>28</v>
      </c>
      <c r="B15" s="8" t="s">
        <v>3</v>
      </c>
      <c r="G15" s="53"/>
      <c r="P15" s="9">
        <v>44317</v>
      </c>
    </row>
    <row r="16" spans="1:17" ht="12.5" customHeight="1" x14ac:dyDescent="0.15">
      <c r="P16" s="9">
        <v>44348</v>
      </c>
    </row>
    <row r="17" spans="1:17" x14ac:dyDescent="0.15">
      <c r="A17" s="8" t="s">
        <v>29</v>
      </c>
      <c r="B17" s="8" t="s">
        <v>220</v>
      </c>
      <c r="G17" s="52"/>
      <c r="P17" s="9">
        <v>44378</v>
      </c>
    </row>
    <row r="18" spans="1:17" ht="12.5" customHeight="1" x14ac:dyDescent="0.15">
      <c r="B18" s="43"/>
      <c r="C18" s="34"/>
      <c r="D18" s="34"/>
      <c r="P18" s="9">
        <v>44409</v>
      </c>
    </row>
    <row r="19" spans="1:17" ht="12.5" customHeight="1" x14ac:dyDescent="0.15">
      <c r="P19" s="9">
        <v>44440</v>
      </c>
    </row>
    <row r="20" spans="1:17" x14ac:dyDescent="0.15">
      <c r="A20" s="8" t="s">
        <v>30</v>
      </c>
      <c r="B20" s="8" t="s">
        <v>213</v>
      </c>
      <c r="G20" s="51"/>
      <c r="P20" s="9">
        <v>44470</v>
      </c>
    </row>
    <row r="21" spans="1:17" ht="12.5" customHeight="1" x14ac:dyDescent="0.15">
      <c r="P21" s="9">
        <v>44501</v>
      </c>
    </row>
    <row r="22" spans="1:17" x14ac:dyDescent="0.15">
      <c r="A22" s="8" t="s">
        <v>31</v>
      </c>
      <c r="B22" s="8" t="s">
        <v>14</v>
      </c>
      <c r="G22" s="51"/>
      <c r="P22" s="9">
        <v>44531</v>
      </c>
    </row>
    <row r="23" spans="1:17" ht="12.5" customHeight="1" x14ac:dyDescent="0.15">
      <c r="P23" s="9">
        <v>44562</v>
      </c>
    </row>
    <row r="24" spans="1:17" x14ac:dyDescent="0.15">
      <c r="A24" s="8" t="s">
        <v>32</v>
      </c>
      <c r="B24" s="15" t="s">
        <v>25</v>
      </c>
      <c r="C24" s="15"/>
      <c r="D24" s="15"/>
      <c r="E24" s="15"/>
      <c r="G24" s="16">
        <f>ROUND(G15*G20*G22,2)</f>
        <v>0</v>
      </c>
      <c r="P24" s="9">
        <v>44593</v>
      </c>
    </row>
    <row r="25" spans="1:17" s="44" customFormat="1" x14ac:dyDescent="0.15">
      <c r="B25" s="44" t="s">
        <v>4</v>
      </c>
      <c r="H25" s="8"/>
      <c r="I25" s="8"/>
      <c r="J25" s="8"/>
      <c r="K25" s="8"/>
      <c r="L25" s="8"/>
      <c r="M25" s="8"/>
      <c r="N25" s="8"/>
      <c r="O25" s="8"/>
      <c r="P25" s="9">
        <v>44621</v>
      </c>
      <c r="Q25" s="8"/>
    </row>
    <row r="26" spans="1:17" s="44" customFormat="1" x14ac:dyDescent="0.15">
      <c r="B26" s="44" t="s">
        <v>195</v>
      </c>
      <c r="H26" s="8"/>
      <c r="I26" s="8"/>
      <c r="J26" s="8"/>
      <c r="K26" s="8"/>
      <c r="L26" s="8"/>
      <c r="M26" s="8"/>
      <c r="N26" s="8"/>
      <c r="O26" s="8"/>
      <c r="P26" s="9">
        <v>44652</v>
      </c>
      <c r="Q26" s="8"/>
    </row>
    <row r="27" spans="1:17" ht="12.5" customHeight="1" x14ac:dyDescent="0.15">
      <c r="P27" s="9">
        <v>44682</v>
      </c>
    </row>
    <row r="28" spans="1:17" x14ac:dyDescent="0.15">
      <c r="A28" s="8" t="s">
        <v>33</v>
      </c>
      <c r="B28" s="8" t="s">
        <v>7</v>
      </c>
      <c r="G28" s="16">
        <f>G15+G24</f>
        <v>0</v>
      </c>
      <c r="P28" s="9">
        <v>44713</v>
      </c>
    </row>
    <row r="29" spans="1:17" x14ac:dyDescent="0.15">
      <c r="B29" s="44" t="s">
        <v>34</v>
      </c>
      <c r="P29" s="9">
        <v>44743</v>
      </c>
    </row>
    <row r="30" spans="1:17" ht="12.5" customHeight="1" x14ac:dyDescent="0.15">
      <c r="P30" s="9">
        <v>44774</v>
      </c>
    </row>
    <row r="31" spans="1:17" x14ac:dyDescent="0.15">
      <c r="A31" s="8" t="s">
        <v>35</v>
      </c>
      <c r="B31" s="8" t="s">
        <v>8</v>
      </c>
      <c r="P31" s="9">
        <v>44805</v>
      </c>
    </row>
    <row r="32" spans="1:17" x14ac:dyDescent="0.15">
      <c r="B32" s="18" t="s">
        <v>26</v>
      </c>
      <c r="G32" s="50"/>
      <c r="I32" s="15"/>
    </row>
    <row r="33" spans="1:9" ht="27" customHeight="1" x14ac:dyDescent="0.15">
      <c r="B33" s="81" t="s">
        <v>36</v>
      </c>
      <c r="C33" s="81"/>
      <c r="D33" s="81"/>
      <c r="E33" s="81"/>
      <c r="F33" s="81"/>
      <c r="I33" s="15"/>
    </row>
    <row r="34" spans="1:9" ht="27" customHeight="1" x14ac:dyDescent="0.15">
      <c r="B34" s="80" t="s">
        <v>242</v>
      </c>
      <c r="C34" s="80"/>
      <c r="D34" s="80"/>
      <c r="E34" s="80"/>
      <c r="F34" s="80"/>
      <c r="I34" s="15"/>
    </row>
    <row r="35" spans="1:9" ht="12.5" customHeight="1" x14ac:dyDescent="0.15"/>
    <row r="36" spans="1:9" x14ac:dyDescent="0.15">
      <c r="A36" s="8" t="s">
        <v>37</v>
      </c>
      <c r="B36" s="8" t="s">
        <v>9</v>
      </c>
      <c r="G36" s="16">
        <f>ROUND((G28*50/100)*G32,2)</f>
        <v>0</v>
      </c>
    </row>
    <row r="37" spans="1:9" ht="24" customHeight="1" x14ac:dyDescent="0.15">
      <c r="B37" s="82" t="s">
        <v>169</v>
      </c>
      <c r="C37" s="82"/>
      <c r="D37" s="82"/>
      <c r="E37" s="82"/>
      <c r="F37" s="82"/>
    </row>
    <row r="38" spans="1:9" ht="12.5" customHeight="1" x14ac:dyDescent="0.15"/>
    <row r="39" spans="1:9" x14ac:dyDescent="0.15">
      <c r="A39" s="8" t="s">
        <v>38</v>
      </c>
      <c r="B39" s="8" t="s">
        <v>39</v>
      </c>
      <c r="G39" s="16">
        <f>ROUND((G15*50/100)*G32,2)</f>
        <v>0</v>
      </c>
    </row>
    <row r="40" spans="1:9" ht="26.25" customHeight="1" x14ac:dyDescent="0.15">
      <c r="B40" s="82" t="s">
        <v>170</v>
      </c>
      <c r="C40" s="82"/>
      <c r="D40" s="82"/>
      <c r="E40" s="82"/>
      <c r="F40" s="82"/>
    </row>
    <row r="41" spans="1:9" ht="12.5" customHeight="1" x14ac:dyDescent="0.15"/>
    <row r="42" spans="1:9" x14ac:dyDescent="0.15">
      <c r="A42" s="8" t="s">
        <v>40</v>
      </c>
      <c r="B42" s="8" t="s">
        <v>15</v>
      </c>
      <c r="G42" s="16">
        <f>G36-G39</f>
        <v>0</v>
      </c>
    </row>
    <row r="43" spans="1:9" x14ac:dyDescent="0.15">
      <c r="B43" s="44" t="s">
        <v>41</v>
      </c>
    </row>
    <row r="44" spans="1:9" ht="12.5" customHeight="1" x14ac:dyDescent="0.15">
      <c r="B44" s="17"/>
    </row>
    <row r="45" spans="1:9" x14ac:dyDescent="0.15">
      <c r="A45" s="31" t="s">
        <v>177</v>
      </c>
      <c r="B45" s="31" t="s">
        <v>196</v>
      </c>
      <c r="C45" s="31"/>
      <c r="D45" s="31"/>
      <c r="E45" s="31"/>
      <c r="F45" s="31"/>
      <c r="G45" s="52"/>
    </row>
    <row r="46" spans="1:9" x14ac:dyDescent="0.15">
      <c r="A46" s="31"/>
      <c r="B46" s="35" t="s">
        <v>240</v>
      </c>
      <c r="C46" s="42"/>
      <c r="D46" s="31"/>
      <c r="E46" s="31"/>
      <c r="F46" s="31"/>
      <c r="G46" s="8" t="str">
        <f>IF(G45="","",IF(G45&lt;=G17,"FEHLER Datum zweite Vergütungsanpassung",""))</f>
        <v/>
      </c>
    </row>
    <row r="47" spans="1:9" x14ac:dyDescent="0.15">
      <c r="A47" s="31"/>
      <c r="B47" s="32"/>
      <c r="C47" s="31"/>
      <c r="D47" s="31"/>
      <c r="E47" s="31"/>
      <c r="F47" s="31"/>
    </row>
    <row r="48" spans="1:9" x14ac:dyDescent="0.15">
      <c r="A48" s="31" t="s">
        <v>178</v>
      </c>
      <c r="B48" s="31" t="s">
        <v>174</v>
      </c>
      <c r="C48" s="31"/>
      <c r="D48" s="31"/>
      <c r="E48" s="31"/>
      <c r="F48" s="31"/>
      <c r="G48" s="51"/>
    </row>
    <row r="49" spans="1:7" x14ac:dyDescent="0.15">
      <c r="A49" s="31"/>
      <c r="B49" s="31"/>
      <c r="C49" s="31"/>
      <c r="D49" s="31"/>
      <c r="E49" s="31"/>
      <c r="F49" s="31"/>
      <c r="G49" s="26"/>
    </row>
    <row r="50" spans="1:7" x14ac:dyDescent="0.15">
      <c r="A50" s="31" t="s">
        <v>179</v>
      </c>
      <c r="B50" s="31" t="s">
        <v>176</v>
      </c>
      <c r="C50" s="31"/>
      <c r="D50" s="31"/>
      <c r="E50" s="31"/>
      <c r="F50" s="31"/>
      <c r="G50" s="27">
        <f>ROUND(G28*G48*G22,2)</f>
        <v>0</v>
      </c>
    </row>
    <row r="51" spans="1:7" x14ac:dyDescent="0.15">
      <c r="A51" s="31"/>
      <c r="B51" s="31"/>
      <c r="C51" s="31"/>
      <c r="D51" s="31"/>
      <c r="E51" s="31"/>
      <c r="F51" s="31"/>
      <c r="G51" s="28"/>
    </row>
    <row r="52" spans="1:7" x14ac:dyDescent="0.15">
      <c r="A52" s="31" t="s">
        <v>180</v>
      </c>
      <c r="B52" s="31" t="s">
        <v>175</v>
      </c>
      <c r="C52" s="31"/>
      <c r="D52" s="31"/>
      <c r="E52" s="31"/>
      <c r="F52" s="31"/>
      <c r="G52" s="27">
        <f>G28+G50</f>
        <v>0</v>
      </c>
    </row>
    <row r="53" spans="1:7" ht="12" customHeight="1" x14ac:dyDescent="0.15">
      <c r="A53" s="31"/>
      <c r="B53" s="31"/>
      <c r="C53" s="31"/>
      <c r="D53" s="31"/>
      <c r="E53" s="31"/>
      <c r="F53" s="31"/>
      <c r="G53" s="28"/>
    </row>
    <row r="54" spans="1:7" x14ac:dyDescent="0.15">
      <c r="A54" s="31" t="s">
        <v>181</v>
      </c>
      <c r="B54" s="31" t="s">
        <v>280</v>
      </c>
      <c r="C54" s="31"/>
      <c r="D54" s="31"/>
      <c r="E54" s="31"/>
      <c r="F54" s="31"/>
      <c r="G54" s="28"/>
    </row>
    <row r="55" spans="1:7" ht="15" customHeight="1" x14ac:dyDescent="0.15">
      <c r="A55" s="31"/>
      <c r="B55" s="33" t="s">
        <v>26</v>
      </c>
      <c r="C55" s="31"/>
      <c r="D55" s="31"/>
      <c r="E55" s="31"/>
      <c r="F55" s="31"/>
      <c r="G55" s="50"/>
    </row>
    <row r="56" spans="1:7" ht="25.5" customHeight="1" x14ac:dyDescent="0.15">
      <c r="A56" s="31"/>
      <c r="B56" s="83" t="s">
        <v>36</v>
      </c>
      <c r="C56" s="83"/>
      <c r="D56" s="83"/>
      <c r="E56" s="83"/>
      <c r="F56" s="83"/>
    </row>
    <row r="57" spans="1:7" s="34" customFormat="1" x14ac:dyDescent="0.15">
      <c r="A57" s="36"/>
      <c r="B57" s="37" t="s">
        <v>189</v>
      </c>
      <c r="C57" s="38" t="str">
        <f>IF(G45="","",G45)</f>
        <v/>
      </c>
      <c r="D57" s="37"/>
      <c r="E57" s="38"/>
      <c r="F57" s="37"/>
    </row>
    <row r="58" spans="1:7" ht="12" customHeight="1" x14ac:dyDescent="0.15">
      <c r="A58" s="31"/>
      <c r="B58" s="54"/>
      <c r="C58" s="54"/>
      <c r="D58" s="54"/>
      <c r="E58" s="54"/>
      <c r="F58" s="54"/>
    </row>
    <row r="59" spans="1:7" ht="14.25" customHeight="1" x14ac:dyDescent="0.15">
      <c r="A59" s="31" t="s">
        <v>185</v>
      </c>
      <c r="B59" s="31" t="s">
        <v>9</v>
      </c>
      <c r="C59" s="31"/>
      <c r="D59" s="31"/>
      <c r="E59" s="31"/>
      <c r="F59" s="31"/>
      <c r="G59" s="27">
        <f>ROUND((G52*50/100)*G55,2)</f>
        <v>0</v>
      </c>
    </row>
    <row r="60" spans="1:7" ht="30.75" customHeight="1" x14ac:dyDescent="0.15">
      <c r="A60" s="31"/>
      <c r="B60" s="79" t="s">
        <v>182</v>
      </c>
      <c r="C60" s="79"/>
      <c r="D60" s="79"/>
      <c r="E60" s="79"/>
      <c r="F60" s="79"/>
    </row>
    <row r="61" spans="1:7" ht="12" customHeight="1" x14ac:dyDescent="0.15">
      <c r="A61" s="31"/>
      <c r="B61" s="55"/>
      <c r="C61" s="55"/>
      <c r="D61" s="55"/>
      <c r="E61" s="55"/>
      <c r="F61" s="55"/>
    </row>
    <row r="62" spans="1:7" ht="14.25" customHeight="1" x14ac:dyDescent="0.15">
      <c r="A62" s="31" t="s">
        <v>186</v>
      </c>
      <c r="B62" s="31" t="s">
        <v>39</v>
      </c>
      <c r="C62" s="31"/>
      <c r="D62" s="31"/>
      <c r="E62" s="31"/>
      <c r="F62" s="31"/>
    </row>
    <row r="63" spans="1:7" ht="27" customHeight="1" x14ac:dyDescent="0.15">
      <c r="A63" s="31"/>
      <c r="B63" s="79" t="s">
        <v>183</v>
      </c>
      <c r="C63" s="79"/>
      <c r="D63" s="79"/>
      <c r="E63" s="79"/>
      <c r="F63" s="79"/>
      <c r="G63" s="27">
        <f>ROUND((G15*50/100)*G55,2)</f>
        <v>0</v>
      </c>
    </row>
    <row r="64" spans="1:7" ht="12" customHeight="1" x14ac:dyDescent="0.15">
      <c r="A64" s="31"/>
      <c r="B64" s="55"/>
      <c r="C64" s="55"/>
      <c r="D64" s="55"/>
      <c r="E64" s="55"/>
      <c r="F64" s="55"/>
      <c r="G64" s="28"/>
    </row>
    <row r="65" spans="1:7" ht="14.25" customHeight="1" x14ac:dyDescent="0.15">
      <c r="A65" s="31" t="s">
        <v>187</v>
      </c>
      <c r="B65" s="31" t="s">
        <v>197</v>
      </c>
      <c r="C65" s="31"/>
      <c r="D65" s="31"/>
      <c r="E65" s="31"/>
      <c r="F65" s="31"/>
      <c r="G65" s="29">
        <f>G59-G63</f>
        <v>0</v>
      </c>
    </row>
    <row r="66" spans="1:7" ht="14.25" customHeight="1" x14ac:dyDescent="0.15">
      <c r="A66" s="15"/>
      <c r="B66" s="15"/>
      <c r="C66" s="15"/>
      <c r="D66" s="15"/>
      <c r="E66" s="15"/>
      <c r="F66" s="15"/>
      <c r="G66" s="30"/>
    </row>
    <row r="67" spans="1:7" ht="14.25" customHeight="1" x14ac:dyDescent="0.15">
      <c r="A67" s="15"/>
      <c r="B67" s="15"/>
      <c r="C67" s="15"/>
      <c r="D67" s="15"/>
      <c r="E67" s="15"/>
      <c r="F67" s="15"/>
      <c r="G67" s="30"/>
    </row>
    <row r="68" spans="1:7" x14ac:dyDescent="0.15">
      <c r="A68" s="61" t="s">
        <v>230</v>
      </c>
      <c r="B68" s="61" t="s">
        <v>258</v>
      </c>
      <c r="C68" s="61"/>
      <c r="D68" s="61"/>
      <c r="E68" s="61"/>
      <c r="F68" s="61"/>
      <c r="G68" s="52"/>
    </row>
    <row r="69" spans="1:7" x14ac:dyDescent="0.15">
      <c r="A69" s="61"/>
      <c r="B69" s="62" t="s">
        <v>240</v>
      </c>
      <c r="C69" s="63"/>
      <c r="D69" s="61"/>
      <c r="E69" s="61"/>
      <c r="F69" s="61"/>
      <c r="G69" s="8" t="str">
        <f>IF(G68="","",IF(G68&lt;=G38,"FEHLER Datum zweite Vergütungsanpassung",""))</f>
        <v/>
      </c>
    </row>
    <row r="70" spans="1:7" x14ac:dyDescent="0.15">
      <c r="A70" s="61"/>
      <c r="B70" s="64"/>
      <c r="C70" s="61"/>
      <c r="D70" s="61"/>
      <c r="E70" s="61"/>
      <c r="F70" s="61"/>
    </row>
    <row r="71" spans="1:7" x14ac:dyDescent="0.15">
      <c r="A71" s="61" t="s">
        <v>231</v>
      </c>
      <c r="B71" s="61" t="s">
        <v>245</v>
      </c>
      <c r="C71" s="61"/>
      <c r="D71" s="61"/>
      <c r="E71" s="61"/>
      <c r="F71" s="61"/>
      <c r="G71" s="51"/>
    </row>
    <row r="72" spans="1:7" x14ac:dyDescent="0.15">
      <c r="A72" s="61"/>
      <c r="B72" s="61"/>
      <c r="C72" s="61"/>
      <c r="D72" s="61"/>
      <c r="E72" s="61"/>
      <c r="F72" s="61"/>
      <c r="G72" s="26"/>
    </row>
    <row r="73" spans="1:7" x14ac:dyDescent="0.15">
      <c r="A73" s="61" t="s">
        <v>232</v>
      </c>
      <c r="B73" s="61" t="s">
        <v>281</v>
      </c>
      <c r="C73" s="61"/>
      <c r="D73" s="61"/>
      <c r="E73" s="61"/>
      <c r="F73" s="61"/>
      <c r="G73" s="27">
        <f>ROUND(G52*G71*G22,2)</f>
        <v>0</v>
      </c>
    </row>
    <row r="74" spans="1:7" x14ac:dyDescent="0.15">
      <c r="A74" s="61"/>
      <c r="B74" s="61"/>
      <c r="C74" s="61"/>
      <c r="D74" s="61"/>
      <c r="E74" s="61"/>
      <c r="F74" s="61"/>
      <c r="G74" s="28"/>
    </row>
    <row r="75" spans="1:7" x14ac:dyDescent="0.15">
      <c r="A75" s="61" t="s">
        <v>233</v>
      </c>
      <c r="B75" s="61" t="s">
        <v>244</v>
      </c>
      <c r="C75" s="61"/>
      <c r="D75" s="61"/>
      <c r="E75" s="61"/>
      <c r="F75" s="61"/>
      <c r="G75" s="27">
        <f>G52+G73</f>
        <v>0</v>
      </c>
    </row>
    <row r="76" spans="1:7" ht="12" customHeight="1" x14ac:dyDescent="0.15">
      <c r="A76" s="61"/>
      <c r="B76" s="61"/>
      <c r="C76" s="61"/>
      <c r="D76" s="61"/>
      <c r="E76" s="61"/>
      <c r="F76" s="61"/>
      <c r="G76" s="28"/>
    </row>
    <row r="77" spans="1:7" x14ac:dyDescent="0.15">
      <c r="A77" s="61" t="s">
        <v>234</v>
      </c>
      <c r="B77" s="61" t="s">
        <v>280</v>
      </c>
      <c r="C77" s="61"/>
      <c r="D77" s="61"/>
      <c r="E77" s="61"/>
      <c r="F77" s="61"/>
      <c r="G77" s="28"/>
    </row>
    <row r="78" spans="1:7" ht="15" customHeight="1" x14ac:dyDescent="0.15">
      <c r="A78" s="61"/>
      <c r="B78" s="65" t="s">
        <v>26</v>
      </c>
      <c r="C78" s="61"/>
      <c r="D78" s="61"/>
      <c r="E78" s="61"/>
      <c r="F78" s="61"/>
      <c r="G78" s="50"/>
    </row>
    <row r="79" spans="1:7" ht="25.5" customHeight="1" x14ac:dyDescent="0.15">
      <c r="A79" s="61"/>
      <c r="B79" s="94" t="s">
        <v>36</v>
      </c>
      <c r="C79" s="94"/>
      <c r="D79" s="94"/>
      <c r="E79" s="94"/>
      <c r="F79" s="94"/>
    </row>
    <row r="80" spans="1:7" s="34" customFormat="1" x14ac:dyDescent="0.15">
      <c r="A80" s="66"/>
      <c r="B80" s="67" t="s">
        <v>189</v>
      </c>
      <c r="C80" s="68" t="str">
        <f>IF(G68="","",G68)</f>
        <v/>
      </c>
      <c r="D80" s="67" t="s">
        <v>190</v>
      </c>
      <c r="E80" s="68">
        <v>44742</v>
      </c>
      <c r="F80" s="67"/>
    </row>
    <row r="81" spans="1:7" ht="12" customHeight="1" x14ac:dyDescent="0.15">
      <c r="A81" s="61"/>
      <c r="B81" s="69"/>
      <c r="C81" s="69"/>
      <c r="D81" s="69"/>
      <c r="E81" s="69"/>
      <c r="F81" s="69"/>
    </row>
    <row r="82" spans="1:7" ht="14.25" customHeight="1" x14ac:dyDescent="0.15">
      <c r="A82" s="61" t="s">
        <v>235</v>
      </c>
      <c r="B82" s="61" t="s">
        <v>9</v>
      </c>
      <c r="C82" s="61"/>
      <c r="D82" s="61"/>
      <c r="E82" s="61"/>
      <c r="F82" s="61"/>
      <c r="G82" s="27">
        <f>ROUND((G75*50/100)*G78,2)</f>
        <v>0</v>
      </c>
    </row>
    <row r="83" spans="1:7" ht="30.75" customHeight="1" x14ac:dyDescent="0.15">
      <c r="A83" s="61"/>
      <c r="B83" s="95" t="s">
        <v>276</v>
      </c>
      <c r="C83" s="96"/>
      <c r="D83" s="96"/>
      <c r="E83" s="96"/>
      <c r="F83" s="96"/>
    </row>
    <row r="84" spans="1:7" ht="12" customHeight="1" x14ac:dyDescent="0.15">
      <c r="A84" s="61"/>
      <c r="B84" s="70"/>
      <c r="C84" s="70"/>
      <c r="D84" s="70"/>
      <c r="E84" s="70"/>
      <c r="F84" s="70"/>
    </row>
    <row r="85" spans="1:7" ht="14.25" customHeight="1" x14ac:dyDescent="0.15">
      <c r="A85" s="61" t="s">
        <v>236</v>
      </c>
      <c r="B85" s="61" t="s">
        <v>39</v>
      </c>
      <c r="C85" s="61"/>
      <c r="D85" s="61"/>
      <c r="E85" s="61"/>
      <c r="F85" s="61"/>
    </row>
    <row r="86" spans="1:7" ht="27" customHeight="1" x14ac:dyDescent="0.15">
      <c r="A86" s="61"/>
      <c r="B86" s="95" t="s">
        <v>277</v>
      </c>
      <c r="C86" s="96"/>
      <c r="D86" s="96"/>
      <c r="E86" s="96"/>
      <c r="F86" s="96"/>
      <c r="G86" s="27">
        <f>ROUND((G15*50/100)*G78,2)</f>
        <v>0</v>
      </c>
    </row>
    <row r="87" spans="1:7" ht="12" customHeight="1" x14ac:dyDescent="0.15">
      <c r="A87" s="61"/>
      <c r="B87" s="70"/>
      <c r="C87" s="70"/>
      <c r="D87" s="70"/>
      <c r="E87" s="70"/>
      <c r="F87" s="70"/>
      <c r="G87" s="28"/>
    </row>
    <row r="88" spans="1:7" ht="14.25" customHeight="1" x14ac:dyDescent="0.15">
      <c r="A88" s="61" t="s">
        <v>237</v>
      </c>
      <c r="B88" s="61" t="s">
        <v>259</v>
      </c>
      <c r="C88" s="61"/>
      <c r="D88" s="61"/>
      <c r="E88" s="61"/>
      <c r="F88" s="61"/>
      <c r="G88" s="29">
        <f>G82-G86</f>
        <v>0</v>
      </c>
    </row>
    <row r="89" spans="1:7" ht="14.25" customHeight="1" x14ac:dyDescent="0.15">
      <c r="A89" s="15"/>
      <c r="B89" s="15"/>
      <c r="C89" s="15"/>
      <c r="D89" s="15"/>
      <c r="E89" s="15"/>
      <c r="F89" s="15"/>
      <c r="G89" s="30"/>
    </row>
    <row r="90" spans="1:7" ht="14.25" customHeight="1" x14ac:dyDescent="0.15">
      <c r="A90" s="15" t="s">
        <v>238</v>
      </c>
      <c r="B90" s="56" t="s">
        <v>198</v>
      </c>
      <c r="C90" s="15"/>
      <c r="D90" s="15"/>
      <c r="E90" s="15"/>
      <c r="F90" s="15"/>
      <c r="G90" s="29">
        <f>G42+G65+G88</f>
        <v>0</v>
      </c>
    </row>
    <row r="91" spans="1:7" ht="14.25" customHeight="1" x14ac:dyDescent="0.15">
      <c r="G91" s="30"/>
    </row>
    <row r="92" spans="1:7" x14ac:dyDescent="0.15">
      <c r="B92" s="1"/>
      <c r="D92" s="107"/>
      <c r="E92" s="107"/>
      <c r="F92" s="107"/>
    </row>
    <row r="93" spans="1:7" x14ac:dyDescent="0.15">
      <c r="B93" s="19" t="s">
        <v>12</v>
      </c>
      <c r="D93" s="19" t="s">
        <v>42</v>
      </c>
    </row>
    <row r="96" spans="1:7" x14ac:dyDescent="0.15">
      <c r="B96" s="100"/>
      <c r="C96" s="101"/>
      <c r="D96" s="101"/>
      <c r="E96" s="101"/>
      <c r="F96" s="101"/>
    </row>
    <row r="97" spans="2:7" x14ac:dyDescent="0.15">
      <c r="B97" s="19" t="s">
        <v>13</v>
      </c>
    </row>
    <row r="98" spans="2:7" ht="24" customHeight="1" x14ac:dyDescent="0.15">
      <c r="B98" s="93" t="s">
        <v>44</v>
      </c>
      <c r="C98" s="93"/>
      <c r="D98" s="93"/>
      <c r="E98" s="93"/>
      <c r="F98" s="93"/>
      <c r="G98" s="93"/>
    </row>
  </sheetData>
  <sheetProtection algorithmName="SHA-512" hashValue="5IhlaaufyNSk2uf/7RJYc5o/5oEPSwWpxsSry4zNPciMQIlbaTmuqVG0DwiOIvvWpLn804/cA6bfEsVpk+LC7Q==" saltValue="ki0sq+4qeeEHOaQ85ov0CA==" spinCount="100000" sheet="1" objects="1" scenarios="1"/>
  <mergeCells count="18">
    <mergeCell ref="B98:G98"/>
    <mergeCell ref="B79:F79"/>
    <mergeCell ref="B83:F83"/>
    <mergeCell ref="B86:F86"/>
    <mergeCell ref="D92:F92"/>
    <mergeCell ref="B96:F96"/>
    <mergeCell ref="A1:G1"/>
    <mergeCell ref="B3:G3"/>
    <mergeCell ref="A5:G5"/>
    <mergeCell ref="C9:D9"/>
    <mergeCell ref="C11:G11"/>
    <mergeCell ref="B63:F63"/>
    <mergeCell ref="B34:F34"/>
    <mergeCell ref="B33:F33"/>
    <mergeCell ref="B37:F37"/>
    <mergeCell ref="B40:F40"/>
    <mergeCell ref="B56:F56"/>
    <mergeCell ref="B60:F60"/>
  </mergeCells>
  <dataValidations count="1">
    <dataValidation type="list" allowBlank="1" showInputMessage="1" showErrorMessage="1" sqref="G17 G45 G68" xr:uid="{00000000-0002-0000-0300-000000000000}">
      <formula1>$P$2:$P$28</formula1>
    </dataValidation>
  </dataValidations>
  <pageMargins left="0.70866141732283472" right="0.70866141732283472" top="0.78740157480314965" bottom="0.78740157480314965" header="0.31496062992125984" footer="0.31496062992125984"/>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98"/>
  <sheetViews>
    <sheetView showGridLines="0" zoomScaleNormal="100" workbookViewId="0">
      <selection sqref="A1:G1"/>
    </sheetView>
  </sheetViews>
  <sheetFormatPr baseColWidth="10" defaultColWidth="11" defaultRowHeight="14" x14ac:dyDescent="0.15"/>
  <cols>
    <col min="1" max="5" width="11" style="8"/>
    <col min="6" max="6" width="13.5" style="8" customWidth="1"/>
    <col min="7" max="7" width="15.6640625" style="8" customWidth="1"/>
    <col min="8" max="8" width="11.6640625" style="8" customWidth="1"/>
    <col min="9" max="13" width="11" style="8"/>
    <col min="14" max="14" width="16.6640625" style="8" customWidth="1"/>
    <col min="15" max="15" width="11" style="8"/>
    <col min="16" max="16" width="11" style="8" hidden="1" customWidth="1"/>
    <col min="17" max="16384" width="11" style="8"/>
  </cols>
  <sheetData>
    <row r="1" spans="1:17" s="7" customFormat="1" ht="54.75" customHeight="1" x14ac:dyDescent="0.2">
      <c r="A1" s="84" t="s">
        <v>211</v>
      </c>
      <c r="B1" s="108"/>
      <c r="C1" s="108"/>
      <c r="D1" s="108"/>
      <c r="E1" s="108"/>
      <c r="F1" s="108"/>
      <c r="G1" s="108"/>
    </row>
    <row r="2" spans="1:17" x14ac:dyDescent="0.15">
      <c r="P2" s="9">
        <v>43922</v>
      </c>
    </row>
    <row r="3" spans="1:17" ht="28.5" customHeight="1" x14ac:dyDescent="0.15">
      <c r="A3" s="10" t="s">
        <v>279</v>
      </c>
      <c r="B3" s="86" t="s">
        <v>241</v>
      </c>
      <c r="C3" s="86"/>
      <c r="D3" s="86"/>
      <c r="E3" s="86"/>
      <c r="F3" s="86"/>
      <c r="G3" s="86"/>
      <c r="P3" s="9">
        <v>43952</v>
      </c>
    </row>
    <row r="4" spans="1:17" x14ac:dyDescent="0.15">
      <c r="P4" s="9">
        <v>43983</v>
      </c>
    </row>
    <row r="5" spans="1:17" ht="12.75" customHeight="1" x14ac:dyDescent="0.15">
      <c r="A5" s="87" t="s">
        <v>172</v>
      </c>
      <c r="B5" s="87"/>
      <c r="C5" s="87"/>
      <c r="D5" s="87"/>
      <c r="E5" s="87"/>
      <c r="F5" s="87"/>
      <c r="G5" s="87"/>
      <c r="P5" s="9">
        <v>44013</v>
      </c>
    </row>
    <row r="6" spans="1:17" x14ac:dyDescent="0.15">
      <c r="P6" s="9">
        <v>44044</v>
      </c>
    </row>
    <row r="7" spans="1:17" x14ac:dyDescent="0.15">
      <c r="A7" s="11" t="s">
        <v>0</v>
      </c>
      <c r="B7" s="11"/>
      <c r="C7" s="11"/>
      <c r="D7" s="11"/>
      <c r="E7" s="11"/>
      <c r="F7" s="11"/>
      <c r="G7" s="11"/>
      <c r="P7" s="9">
        <v>44075</v>
      </c>
    </row>
    <row r="8" spans="1:17" x14ac:dyDescent="0.15">
      <c r="P8" s="9">
        <v>44105</v>
      </c>
    </row>
    <row r="9" spans="1:17" x14ac:dyDescent="0.15">
      <c r="A9" s="8" t="s">
        <v>1</v>
      </c>
      <c r="C9" s="109" t="str">
        <f>IF('Kostenträger 1'!$C$9:$D$9="","",'Kostenträger 1'!$C$9:$D$9)</f>
        <v/>
      </c>
      <c r="D9" s="110"/>
      <c r="P9" s="9">
        <v>44136</v>
      </c>
    </row>
    <row r="10" spans="1:17" x14ac:dyDescent="0.15">
      <c r="C10" s="12"/>
      <c r="D10" s="13"/>
      <c r="P10" s="9">
        <v>44166</v>
      </c>
    </row>
    <row r="11" spans="1:17" x14ac:dyDescent="0.15">
      <c r="A11" s="8" t="s">
        <v>2</v>
      </c>
      <c r="C11" s="111" t="str">
        <f>IF('Kostenträger 1'!$C$11:$G$11="","",'Kostenträger 1'!$C$11:$G$11)</f>
        <v/>
      </c>
      <c r="D11" s="112"/>
      <c r="E11" s="112"/>
      <c r="F11" s="112"/>
      <c r="G11" s="113"/>
      <c r="P11" s="9">
        <v>44197</v>
      </c>
    </row>
    <row r="12" spans="1:17" x14ac:dyDescent="0.15">
      <c r="P12" s="9">
        <v>44228</v>
      </c>
    </row>
    <row r="13" spans="1:17" s="7" customFormat="1" ht="19.5" customHeight="1" x14ac:dyDescent="0.2">
      <c r="A13" s="14" t="s">
        <v>274</v>
      </c>
      <c r="B13" s="14"/>
      <c r="C13" s="14"/>
      <c r="D13" s="14"/>
      <c r="E13" s="14"/>
      <c r="F13" s="14"/>
      <c r="G13" s="14"/>
      <c r="H13" s="8"/>
      <c r="I13" s="8"/>
      <c r="J13" s="8"/>
      <c r="K13" s="8"/>
      <c r="L13" s="8"/>
      <c r="M13" s="8"/>
      <c r="N13" s="8"/>
      <c r="O13" s="8"/>
      <c r="P13" s="9">
        <v>44256</v>
      </c>
      <c r="Q13" s="8"/>
    </row>
    <row r="14" spans="1:17" x14ac:dyDescent="0.15">
      <c r="P14" s="9">
        <v>44287</v>
      </c>
    </row>
    <row r="15" spans="1:17" x14ac:dyDescent="0.15">
      <c r="A15" s="8" t="s">
        <v>28</v>
      </c>
      <c r="B15" s="8" t="s">
        <v>3</v>
      </c>
      <c r="G15" s="53"/>
      <c r="P15" s="9">
        <v>44317</v>
      </c>
    </row>
    <row r="16" spans="1:17" ht="12.5" customHeight="1" x14ac:dyDescent="0.15">
      <c r="P16" s="9">
        <v>44348</v>
      </c>
    </row>
    <row r="17" spans="1:17" x14ac:dyDescent="0.15">
      <c r="A17" s="8" t="s">
        <v>29</v>
      </c>
      <c r="B17" s="8" t="s">
        <v>221</v>
      </c>
      <c r="G17" s="52"/>
      <c r="P17" s="9">
        <v>44378</v>
      </c>
    </row>
    <row r="18" spans="1:17" ht="12.5" customHeight="1" x14ac:dyDescent="0.15">
      <c r="B18" s="43"/>
      <c r="C18" s="34"/>
      <c r="D18" s="34"/>
      <c r="P18" s="9">
        <v>44409</v>
      </c>
    </row>
    <row r="19" spans="1:17" ht="12.5" customHeight="1" x14ac:dyDescent="0.15">
      <c r="P19" s="9">
        <v>44440</v>
      </c>
    </row>
    <row r="20" spans="1:17" x14ac:dyDescent="0.15">
      <c r="A20" s="8" t="s">
        <v>30</v>
      </c>
      <c r="B20" s="8" t="s">
        <v>213</v>
      </c>
      <c r="G20" s="51"/>
      <c r="P20" s="9">
        <v>44470</v>
      </c>
    </row>
    <row r="21" spans="1:17" ht="12.5" customHeight="1" x14ac:dyDescent="0.15">
      <c r="P21" s="9">
        <v>44501</v>
      </c>
    </row>
    <row r="22" spans="1:17" x14ac:dyDescent="0.15">
      <c r="A22" s="8" t="s">
        <v>31</v>
      </c>
      <c r="B22" s="8" t="s">
        <v>16</v>
      </c>
      <c r="G22" s="51"/>
      <c r="P22" s="9">
        <v>44531</v>
      </c>
    </row>
    <row r="23" spans="1:17" ht="12.5" customHeight="1" x14ac:dyDescent="0.15">
      <c r="P23" s="9">
        <v>44562</v>
      </c>
    </row>
    <row r="24" spans="1:17" x14ac:dyDescent="0.15">
      <c r="A24" s="8" t="s">
        <v>32</v>
      </c>
      <c r="B24" s="15" t="s">
        <v>25</v>
      </c>
      <c r="C24" s="15"/>
      <c r="D24" s="15"/>
      <c r="E24" s="15"/>
      <c r="G24" s="16">
        <f>ROUND(G15*G20*G22,2)</f>
        <v>0</v>
      </c>
      <c r="P24" s="9">
        <v>44593</v>
      </c>
    </row>
    <row r="25" spans="1:17" s="44" customFormat="1" x14ac:dyDescent="0.15">
      <c r="B25" s="44" t="s">
        <v>4</v>
      </c>
      <c r="H25" s="8"/>
      <c r="I25" s="8"/>
      <c r="J25" s="8"/>
      <c r="K25" s="8"/>
      <c r="L25" s="8"/>
      <c r="M25" s="8"/>
      <c r="N25" s="8"/>
      <c r="O25" s="8"/>
      <c r="P25" s="9">
        <v>44621</v>
      </c>
      <c r="Q25" s="8"/>
    </row>
    <row r="26" spans="1:17" s="44" customFormat="1" x14ac:dyDescent="0.15">
      <c r="B26" s="44" t="s">
        <v>199</v>
      </c>
      <c r="H26" s="8"/>
      <c r="I26" s="8"/>
      <c r="J26" s="8"/>
      <c r="K26" s="8"/>
      <c r="L26" s="8"/>
      <c r="M26" s="8"/>
      <c r="N26" s="8"/>
      <c r="O26" s="8"/>
      <c r="P26" s="9">
        <v>44652</v>
      </c>
      <c r="Q26" s="8"/>
    </row>
    <row r="27" spans="1:17" ht="12.5" customHeight="1" x14ac:dyDescent="0.15">
      <c r="P27" s="9">
        <v>44682</v>
      </c>
    </row>
    <row r="28" spans="1:17" x14ac:dyDescent="0.15">
      <c r="A28" s="8" t="s">
        <v>33</v>
      </c>
      <c r="B28" s="8" t="s">
        <v>7</v>
      </c>
      <c r="G28" s="16">
        <f>G15+G24</f>
        <v>0</v>
      </c>
      <c r="P28" s="9">
        <v>44713</v>
      </c>
    </row>
    <row r="29" spans="1:17" x14ac:dyDescent="0.15">
      <c r="B29" s="44" t="s">
        <v>34</v>
      </c>
      <c r="P29" s="9">
        <v>44743</v>
      </c>
    </row>
    <row r="30" spans="1:17" ht="12.5" customHeight="1" x14ac:dyDescent="0.15">
      <c r="P30" s="9">
        <v>44774</v>
      </c>
    </row>
    <row r="31" spans="1:17" x14ac:dyDescent="0.15">
      <c r="A31" s="8" t="s">
        <v>35</v>
      </c>
      <c r="B31" s="8" t="s">
        <v>8</v>
      </c>
      <c r="P31" s="9">
        <v>44805</v>
      </c>
    </row>
    <row r="32" spans="1:17" x14ac:dyDescent="0.15">
      <c r="B32" s="18" t="s">
        <v>26</v>
      </c>
      <c r="G32" s="50"/>
      <c r="I32" s="15"/>
    </row>
    <row r="33" spans="1:9" ht="27" customHeight="1" x14ac:dyDescent="0.15">
      <c r="B33" s="81" t="s">
        <v>36</v>
      </c>
      <c r="C33" s="81"/>
      <c r="D33" s="81"/>
      <c r="E33" s="81"/>
      <c r="F33" s="81"/>
      <c r="I33" s="15"/>
    </row>
    <row r="34" spans="1:9" ht="27" customHeight="1" x14ac:dyDescent="0.15">
      <c r="B34" s="80" t="s">
        <v>242</v>
      </c>
      <c r="C34" s="80"/>
      <c r="D34" s="80"/>
      <c r="E34" s="80"/>
      <c r="F34" s="80"/>
      <c r="I34" s="15"/>
    </row>
    <row r="35" spans="1:9" ht="12.5" customHeight="1" x14ac:dyDescent="0.15"/>
    <row r="36" spans="1:9" x14ac:dyDescent="0.15">
      <c r="A36" s="8" t="s">
        <v>37</v>
      </c>
      <c r="B36" s="8" t="s">
        <v>9</v>
      </c>
      <c r="G36" s="16">
        <f>ROUND((G28*50/100)*G32,2)</f>
        <v>0</v>
      </c>
    </row>
    <row r="37" spans="1:9" ht="24" customHeight="1" x14ac:dyDescent="0.15">
      <c r="B37" s="82" t="s">
        <v>169</v>
      </c>
      <c r="C37" s="82"/>
      <c r="D37" s="82"/>
      <c r="E37" s="82"/>
      <c r="F37" s="82"/>
    </row>
    <row r="38" spans="1:9" ht="12.5" customHeight="1" x14ac:dyDescent="0.15"/>
    <row r="39" spans="1:9" x14ac:dyDescent="0.15">
      <c r="A39" s="8" t="s">
        <v>38</v>
      </c>
      <c r="B39" s="8" t="s">
        <v>39</v>
      </c>
      <c r="G39" s="16">
        <f>ROUND((G15*50/100)*G32,2)</f>
        <v>0</v>
      </c>
    </row>
    <row r="40" spans="1:9" ht="26.25" customHeight="1" x14ac:dyDescent="0.15">
      <c r="B40" s="82" t="s">
        <v>170</v>
      </c>
      <c r="C40" s="82"/>
      <c r="D40" s="82"/>
      <c r="E40" s="82"/>
      <c r="F40" s="82"/>
    </row>
    <row r="41" spans="1:9" ht="12.5" customHeight="1" x14ac:dyDescent="0.15"/>
    <row r="42" spans="1:9" x14ac:dyDescent="0.15">
      <c r="A42" s="8" t="s">
        <v>40</v>
      </c>
      <c r="B42" s="8" t="s">
        <v>17</v>
      </c>
      <c r="G42" s="16">
        <f>G36-G39</f>
        <v>0</v>
      </c>
    </row>
    <row r="43" spans="1:9" x14ac:dyDescent="0.15">
      <c r="B43" s="44" t="s">
        <v>41</v>
      </c>
    </row>
    <row r="44" spans="1:9" ht="12.5" customHeight="1" x14ac:dyDescent="0.15">
      <c r="B44" s="17"/>
    </row>
    <row r="45" spans="1:9" x14ac:dyDescent="0.15">
      <c r="A45" s="31" t="s">
        <v>177</v>
      </c>
      <c r="B45" s="31" t="s">
        <v>200</v>
      </c>
      <c r="C45" s="31"/>
      <c r="D45" s="31"/>
      <c r="E45" s="31"/>
      <c r="F45" s="31"/>
      <c r="G45" s="52"/>
    </row>
    <row r="46" spans="1:9" x14ac:dyDescent="0.15">
      <c r="A46" s="31"/>
      <c r="B46" s="35" t="s">
        <v>240</v>
      </c>
      <c r="C46" s="42"/>
      <c r="D46" s="31"/>
      <c r="E46" s="31"/>
      <c r="F46" s="31"/>
      <c r="G46" s="8" t="str">
        <f>IF(G45="","",IF(G45&lt;=G17,"FEHLER Datum zweite Vergütungsanpassung",""))</f>
        <v/>
      </c>
    </row>
    <row r="47" spans="1:9" x14ac:dyDescent="0.15">
      <c r="A47" s="31"/>
      <c r="B47" s="32"/>
      <c r="C47" s="31"/>
      <c r="D47" s="31"/>
      <c r="E47" s="31"/>
      <c r="F47" s="31"/>
    </row>
    <row r="48" spans="1:9" x14ac:dyDescent="0.15">
      <c r="A48" s="31" t="s">
        <v>178</v>
      </c>
      <c r="B48" s="31" t="s">
        <v>174</v>
      </c>
      <c r="C48" s="31"/>
      <c r="D48" s="31"/>
      <c r="E48" s="31"/>
      <c r="F48" s="31"/>
      <c r="G48" s="51"/>
    </row>
    <row r="49" spans="1:7" x14ac:dyDescent="0.15">
      <c r="A49" s="31"/>
      <c r="B49" s="31"/>
      <c r="C49" s="31"/>
      <c r="D49" s="31"/>
      <c r="E49" s="31"/>
      <c r="F49" s="31"/>
      <c r="G49" s="26"/>
    </row>
    <row r="50" spans="1:7" x14ac:dyDescent="0.15">
      <c r="A50" s="31" t="s">
        <v>179</v>
      </c>
      <c r="B50" s="31" t="s">
        <v>176</v>
      </c>
      <c r="C50" s="31"/>
      <c r="D50" s="31"/>
      <c r="E50" s="31"/>
      <c r="F50" s="31"/>
      <c r="G50" s="27">
        <f>ROUND(G28*G48*G22,2)</f>
        <v>0</v>
      </c>
    </row>
    <row r="51" spans="1:7" x14ac:dyDescent="0.15">
      <c r="A51" s="31"/>
      <c r="B51" s="31"/>
      <c r="C51" s="31"/>
      <c r="D51" s="31"/>
      <c r="E51" s="31"/>
      <c r="F51" s="31"/>
      <c r="G51" s="28"/>
    </row>
    <row r="52" spans="1:7" x14ac:dyDescent="0.15">
      <c r="A52" s="31" t="s">
        <v>180</v>
      </c>
      <c r="B52" s="31" t="s">
        <v>175</v>
      </c>
      <c r="C52" s="31"/>
      <c r="D52" s="31"/>
      <c r="E52" s="31"/>
      <c r="F52" s="31"/>
      <c r="G52" s="27">
        <f>G28+G50</f>
        <v>0</v>
      </c>
    </row>
    <row r="53" spans="1:7" ht="12" customHeight="1" x14ac:dyDescent="0.15">
      <c r="A53" s="31"/>
      <c r="B53" s="31"/>
      <c r="C53" s="31"/>
      <c r="D53" s="31"/>
      <c r="E53" s="31"/>
      <c r="F53" s="31"/>
      <c r="G53" s="28"/>
    </row>
    <row r="54" spans="1:7" x14ac:dyDescent="0.15">
      <c r="A54" s="31" t="s">
        <v>181</v>
      </c>
      <c r="B54" s="31" t="s">
        <v>280</v>
      </c>
      <c r="C54" s="31"/>
      <c r="D54" s="31"/>
      <c r="E54" s="31"/>
      <c r="F54" s="31"/>
      <c r="G54" s="28"/>
    </row>
    <row r="55" spans="1:7" ht="15" customHeight="1" x14ac:dyDescent="0.15">
      <c r="A55" s="31"/>
      <c r="B55" s="33" t="s">
        <v>26</v>
      </c>
      <c r="C55" s="31"/>
      <c r="D55" s="31"/>
      <c r="E55" s="31"/>
      <c r="F55" s="31"/>
      <c r="G55" s="50"/>
    </row>
    <row r="56" spans="1:7" ht="25.5" customHeight="1" x14ac:dyDescent="0.15">
      <c r="A56" s="31"/>
      <c r="B56" s="83" t="s">
        <v>36</v>
      </c>
      <c r="C56" s="83"/>
      <c r="D56" s="83"/>
      <c r="E56" s="83"/>
      <c r="F56" s="83"/>
    </row>
    <row r="57" spans="1:7" s="34" customFormat="1" x14ac:dyDescent="0.15">
      <c r="A57" s="36"/>
      <c r="B57" s="37" t="s">
        <v>189</v>
      </c>
      <c r="C57" s="38" t="str">
        <f>IF(G45="","",G45)</f>
        <v/>
      </c>
      <c r="D57" s="37"/>
      <c r="E57" s="38"/>
      <c r="F57" s="37"/>
    </row>
    <row r="58" spans="1:7" ht="12" customHeight="1" x14ac:dyDescent="0.15">
      <c r="A58" s="31"/>
      <c r="B58" s="54"/>
      <c r="C58" s="54"/>
      <c r="D58" s="54"/>
      <c r="E58" s="54"/>
      <c r="F58" s="54"/>
    </row>
    <row r="59" spans="1:7" ht="14.25" customHeight="1" x14ac:dyDescent="0.15">
      <c r="A59" s="31" t="s">
        <v>185</v>
      </c>
      <c r="B59" s="31" t="s">
        <v>9</v>
      </c>
      <c r="C59" s="31"/>
      <c r="D59" s="31"/>
      <c r="E59" s="31"/>
      <c r="F59" s="31"/>
      <c r="G59" s="27">
        <f>ROUND((G52*50/100)*G55,2)</f>
        <v>0</v>
      </c>
    </row>
    <row r="60" spans="1:7" ht="30.75" customHeight="1" x14ac:dyDescent="0.15">
      <c r="A60" s="31"/>
      <c r="B60" s="79" t="s">
        <v>182</v>
      </c>
      <c r="C60" s="79"/>
      <c r="D60" s="79"/>
      <c r="E60" s="79"/>
      <c r="F60" s="79"/>
    </row>
    <row r="61" spans="1:7" ht="12" customHeight="1" x14ac:dyDescent="0.15">
      <c r="A61" s="31"/>
      <c r="B61" s="55"/>
      <c r="C61" s="55"/>
      <c r="D61" s="55"/>
      <c r="E61" s="55"/>
      <c r="F61" s="55"/>
    </row>
    <row r="62" spans="1:7" ht="14.25" customHeight="1" x14ac:dyDescent="0.15">
      <c r="A62" s="31" t="s">
        <v>186</v>
      </c>
      <c r="B62" s="31" t="s">
        <v>39</v>
      </c>
      <c r="C62" s="31"/>
      <c r="D62" s="31"/>
      <c r="E62" s="31"/>
      <c r="F62" s="31"/>
    </row>
    <row r="63" spans="1:7" ht="27" customHeight="1" x14ac:dyDescent="0.15">
      <c r="A63" s="31"/>
      <c r="B63" s="79" t="s">
        <v>183</v>
      </c>
      <c r="C63" s="79"/>
      <c r="D63" s="79"/>
      <c r="E63" s="79"/>
      <c r="F63" s="79"/>
      <c r="G63" s="27">
        <f>ROUND((G15*50/100)*G55,2)</f>
        <v>0</v>
      </c>
    </row>
    <row r="64" spans="1:7" ht="12" customHeight="1" x14ac:dyDescent="0.15">
      <c r="A64" s="31"/>
      <c r="B64" s="55"/>
      <c r="C64" s="55"/>
      <c r="D64" s="55"/>
      <c r="E64" s="55"/>
      <c r="F64" s="55"/>
      <c r="G64" s="28"/>
    </row>
    <row r="65" spans="1:7" ht="14.25" customHeight="1" x14ac:dyDescent="0.15">
      <c r="A65" s="31" t="s">
        <v>187</v>
      </c>
      <c r="B65" s="31" t="s">
        <v>201</v>
      </c>
      <c r="C65" s="31"/>
      <c r="D65" s="31"/>
      <c r="E65" s="31"/>
      <c r="F65" s="31"/>
      <c r="G65" s="29">
        <f>G59-G63</f>
        <v>0</v>
      </c>
    </row>
    <row r="66" spans="1:7" ht="14.25" customHeight="1" x14ac:dyDescent="0.15">
      <c r="A66" s="15"/>
      <c r="B66" s="15"/>
      <c r="C66" s="15"/>
      <c r="D66" s="15"/>
      <c r="E66" s="15"/>
      <c r="F66" s="15"/>
      <c r="G66" s="30"/>
    </row>
    <row r="67" spans="1:7" ht="14.25" customHeight="1" x14ac:dyDescent="0.15">
      <c r="A67" s="15"/>
      <c r="B67" s="15"/>
      <c r="C67" s="15"/>
      <c r="D67" s="15"/>
      <c r="E67" s="15"/>
      <c r="F67" s="15"/>
      <c r="G67" s="30"/>
    </row>
    <row r="68" spans="1:7" x14ac:dyDescent="0.15">
      <c r="A68" s="61" t="s">
        <v>230</v>
      </c>
      <c r="B68" s="61" t="s">
        <v>260</v>
      </c>
      <c r="C68" s="61"/>
      <c r="D68" s="61"/>
      <c r="E68" s="61"/>
      <c r="F68" s="61"/>
      <c r="G68" s="52"/>
    </row>
    <row r="69" spans="1:7" x14ac:dyDescent="0.15">
      <c r="A69" s="61"/>
      <c r="B69" s="62" t="s">
        <v>240</v>
      </c>
      <c r="C69" s="63"/>
      <c r="D69" s="61"/>
      <c r="E69" s="61"/>
      <c r="F69" s="61"/>
      <c r="G69" s="8" t="str">
        <f>IF(G68="","",IF(G68&lt;=G38,"FEHLER Datum zweite Vergütungsanpassung",""))</f>
        <v/>
      </c>
    </row>
    <row r="70" spans="1:7" x14ac:dyDescent="0.15">
      <c r="A70" s="61"/>
      <c r="B70" s="64"/>
      <c r="C70" s="61"/>
      <c r="D70" s="61"/>
      <c r="E70" s="61"/>
      <c r="F70" s="61"/>
    </row>
    <row r="71" spans="1:7" x14ac:dyDescent="0.15">
      <c r="A71" s="61" t="s">
        <v>231</v>
      </c>
      <c r="B71" s="61" t="s">
        <v>245</v>
      </c>
      <c r="C71" s="61"/>
      <c r="D71" s="61"/>
      <c r="E71" s="61"/>
      <c r="F71" s="61"/>
      <c r="G71" s="51"/>
    </row>
    <row r="72" spans="1:7" x14ac:dyDescent="0.15">
      <c r="A72" s="61"/>
      <c r="B72" s="61"/>
      <c r="C72" s="61"/>
      <c r="D72" s="61"/>
      <c r="E72" s="61"/>
      <c r="F72" s="61"/>
      <c r="G72" s="26"/>
    </row>
    <row r="73" spans="1:7" x14ac:dyDescent="0.15">
      <c r="A73" s="61" t="s">
        <v>232</v>
      </c>
      <c r="B73" s="61" t="s">
        <v>243</v>
      </c>
      <c r="C73" s="61"/>
      <c r="D73" s="61"/>
      <c r="E73" s="61"/>
      <c r="F73" s="61"/>
      <c r="G73" s="27">
        <f>ROUND(G52*G71*G22,2)</f>
        <v>0</v>
      </c>
    </row>
    <row r="74" spans="1:7" x14ac:dyDescent="0.15">
      <c r="A74" s="61"/>
      <c r="B74" s="61"/>
      <c r="C74" s="61"/>
      <c r="D74" s="61"/>
      <c r="E74" s="61"/>
      <c r="F74" s="61"/>
      <c r="G74" s="28"/>
    </row>
    <row r="75" spans="1:7" x14ac:dyDescent="0.15">
      <c r="A75" s="61" t="s">
        <v>233</v>
      </c>
      <c r="B75" s="61" t="s">
        <v>244</v>
      </c>
      <c r="C75" s="61"/>
      <c r="D75" s="61"/>
      <c r="E75" s="61"/>
      <c r="F75" s="61"/>
      <c r="G75" s="27">
        <f>G52+G73</f>
        <v>0</v>
      </c>
    </row>
    <row r="76" spans="1:7" ht="12" customHeight="1" x14ac:dyDescent="0.15">
      <c r="A76" s="61"/>
      <c r="B76" s="61"/>
      <c r="C76" s="61"/>
      <c r="D76" s="61"/>
      <c r="E76" s="61"/>
      <c r="F76" s="61"/>
      <c r="G76" s="28"/>
    </row>
    <row r="77" spans="1:7" x14ac:dyDescent="0.15">
      <c r="A77" s="61" t="s">
        <v>234</v>
      </c>
      <c r="B77" s="61" t="s">
        <v>280</v>
      </c>
      <c r="C77" s="61"/>
      <c r="D77" s="61"/>
      <c r="E77" s="61"/>
      <c r="F77" s="61"/>
      <c r="G77" s="28"/>
    </row>
    <row r="78" spans="1:7" ht="15" customHeight="1" x14ac:dyDescent="0.15">
      <c r="A78" s="61"/>
      <c r="B78" s="65" t="s">
        <v>26</v>
      </c>
      <c r="C78" s="61"/>
      <c r="D78" s="61"/>
      <c r="E78" s="61"/>
      <c r="F78" s="61"/>
      <c r="G78" s="50"/>
    </row>
    <row r="79" spans="1:7" ht="25.5" customHeight="1" x14ac:dyDescent="0.15">
      <c r="A79" s="61"/>
      <c r="B79" s="94" t="s">
        <v>36</v>
      </c>
      <c r="C79" s="94"/>
      <c r="D79" s="94"/>
      <c r="E79" s="94"/>
      <c r="F79" s="94"/>
    </row>
    <row r="80" spans="1:7" s="34" customFormat="1" x14ac:dyDescent="0.15">
      <c r="A80" s="66"/>
      <c r="B80" s="67" t="s">
        <v>189</v>
      </c>
      <c r="C80" s="68" t="str">
        <f>IF(G68="","",G68)</f>
        <v/>
      </c>
      <c r="D80" s="67" t="s">
        <v>190</v>
      </c>
      <c r="E80" s="68">
        <v>44742</v>
      </c>
      <c r="F80" s="67"/>
    </row>
    <row r="81" spans="1:7" ht="12" customHeight="1" x14ac:dyDescent="0.15">
      <c r="A81" s="61"/>
      <c r="B81" s="69"/>
      <c r="C81" s="69"/>
      <c r="D81" s="69"/>
      <c r="E81" s="69"/>
      <c r="F81" s="69"/>
    </row>
    <row r="82" spans="1:7" ht="14.25" customHeight="1" x14ac:dyDescent="0.15">
      <c r="A82" s="61" t="s">
        <v>235</v>
      </c>
      <c r="B82" s="61" t="s">
        <v>9</v>
      </c>
      <c r="C82" s="61"/>
      <c r="D82" s="61"/>
      <c r="E82" s="61"/>
      <c r="F82" s="61"/>
      <c r="G82" s="27">
        <f>ROUND((G75*50/100)*G78,2)</f>
        <v>0</v>
      </c>
    </row>
    <row r="83" spans="1:7" ht="30.75" customHeight="1" x14ac:dyDescent="0.15">
      <c r="A83" s="61"/>
      <c r="B83" s="95" t="s">
        <v>276</v>
      </c>
      <c r="C83" s="96"/>
      <c r="D83" s="96"/>
      <c r="E83" s="96"/>
      <c r="F83" s="96"/>
    </row>
    <row r="84" spans="1:7" ht="12" customHeight="1" x14ac:dyDescent="0.15">
      <c r="A84" s="61"/>
      <c r="B84" s="70"/>
      <c r="C84" s="70"/>
      <c r="D84" s="70"/>
      <c r="E84" s="70"/>
      <c r="F84" s="70"/>
    </row>
    <row r="85" spans="1:7" ht="14.25" customHeight="1" x14ac:dyDescent="0.15">
      <c r="A85" s="61" t="s">
        <v>236</v>
      </c>
      <c r="B85" s="61" t="s">
        <v>39</v>
      </c>
      <c r="C85" s="61"/>
      <c r="D85" s="61"/>
      <c r="E85" s="61"/>
      <c r="F85" s="61"/>
    </row>
    <row r="86" spans="1:7" ht="27" customHeight="1" x14ac:dyDescent="0.15">
      <c r="A86" s="61"/>
      <c r="B86" s="95" t="s">
        <v>277</v>
      </c>
      <c r="C86" s="96"/>
      <c r="D86" s="96"/>
      <c r="E86" s="96"/>
      <c r="F86" s="96"/>
      <c r="G86" s="27">
        <f>ROUND((G15*50/100)*G78,2)</f>
        <v>0</v>
      </c>
    </row>
    <row r="87" spans="1:7" ht="12" customHeight="1" x14ac:dyDescent="0.15">
      <c r="A87" s="61"/>
      <c r="B87" s="70"/>
      <c r="C87" s="70"/>
      <c r="D87" s="70"/>
      <c r="E87" s="70"/>
      <c r="F87" s="70"/>
      <c r="G87" s="28"/>
    </row>
    <row r="88" spans="1:7" ht="14.25" customHeight="1" x14ac:dyDescent="0.15">
      <c r="A88" s="61" t="s">
        <v>237</v>
      </c>
      <c r="B88" s="61" t="s">
        <v>261</v>
      </c>
      <c r="C88" s="61"/>
      <c r="D88" s="61"/>
      <c r="E88" s="61"/>
      <c r="F88" s="61"/>
      <c r="G88" s="29">
        <f>G82-G86</f>
        <v>0</v>
      </c>
    </row>
    <row r="89" spans="1:7" ht="14.25" customHeight="1" x14ac:dyDescent="0.15">
      <c r="A89" s="15"/>
      <c r="B89" s="15"/>
      <c r="C89" s="15"/>
      <c r="D89" s="15"/>
      <c r="E89" s="15"/>
      <c r="F89" s="15"/>
      <c r="G89" s="30"/>
    </row>
    <row r="90" spans="1:7" ht="14.25" customHeight="1" x14ac:dyDescent="0.15">
      <c r="A90" s="15" t="s">
        <v>238</v>
      </c>
      <c r="B90" s="56" t="s">
        <v>202</v>
      </c>
      <c r="C90" s="15"/>
      <c r="D90" s="15"/>
      <c r="E90" s="15"/>
      <c r="F90" s="15"/>
      <c r="G90" s="29">
        <f>G42+G65+G88</f>
        <v>0</v>
      </c>
    </row>
    <row r="91" spans="1:7" ht="14.25" customHeight="1" x14ac:dyDescent="0.15">
      <c r="G91" s="30"/>
    </row>
    <row r="92" spans="1:7" x14ac:dyDescent="0.15">
      <c r="B92" s="1"/>
      <c r="D92" s="107"/>
      <c r="E92" s="107"/>
      <c r="F92" s="107"/>
    </row>
    <row r="93" spans="1:7" x14ac:dyDescent="0.15">
      <c r="B93" s="19" t="s">
        <v>12</v>
      </c>
      <c r="D93" s="19" t="s">
        <v>42</v>
      </c>
    </row>
    <row r="96" spans="1:7" x14ac:dyDescent="0.15">
      <c r="B96" s="100"/>
      <c r="C96" s="101"/>
      <c r="D96" s="101"/>
      <c r="E96" s="101"/>
      <c r="F96" s="101"/>
    </row>
    <row r="97" spans="2:7" x14ac:dyDescent="0.15">
      <c r="B97" s="19" t="s">
        <v>13</v>
      </c>
    </row>
    <row r="98" spans="2:7" ht="24" customHeight="1" x14ac:dyDescent="0.15">
      <c r="B98" s="93" t="s">
        <v>44</v>
      </c>
      <c r="C98" s="93"/>
      <c r="D98" s="93"/>
      <c r="E98" s="93"/>
      <c r="F98" s="93"/>
      <c r="G98" s="93"/>
    </row>
  </sheetData>
  <sheetProtection algorithmName="SHA-512" hashValue="STM/ZQvlhcoUoPL9QNE9beFch52D4Syx84GkagFZPDd3izvY0pXeNl5LqOHT3IRqqRaPf8bUHPcj99ce72qIlw==" saltValue="Aw+XNMumlCAHzJW1n1zXDw==" spinCount="100000" sheet="1" objects="1" scenarios="1"/>
  <mergeCells count="18">
    <mergeCell ref="B98:G98"/>
    <mergeCell ref="B79:F79"/>
    <mergeCell ref="B83:F83"/>
    <mergeCell ref="B86:F86"/>
    <mergeCell ref="D92:F92"/>
    <mergeCell ref="B96:F96"/>
    <mergeCell ref="A1:G1"/>
    <mergeCell ref="B3:G3"/>
    <mergeCell ref="A5:G5"/>
    <mergeCell ref="C9:D9"/>
    <mergeCell ref="C11:G11"/>
    <mergeCell ref="B63:F63"/>
    <mergeCell ref="B34:F34"/>
    <mergeCell ref="B33:F33"/>
    <mergeCell ref="B37:F37"/>
    <mergeCell ref="B40:F40"/>
    <mergeCell ref="B56:F56"/>
    <mergeCell ref="B60:F60"/>
  </mergeCells>
  <dataValidations count="1">
    <dataValidation type="list" allowBlank="1" showInputMessage="1" showErrorMessage="1" sqref="G68 G17 G45" xr:uid="{00000000-0002-0000-0400-000000000000}">
      <formula1>$P$2:$P$28</formula1>
    </dataValidation>
  </dataValidations>
  <pageMargins left="0.70866141732283472" right="0.70866141732283472" top="0.78740157480314965" bottom="0.78740157480314965"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98"/>
  <sheetViews>
    <sheetView showGridLines="0" zoomScaleNormal="100" workbookViewId="0">
      <selection sqref="A1:G1"/>
    </sheetView>
  </sheetViews>
  <sheetFormatPr baseColWidth="10" defaultColWidth="11" defaultRowHeight="14" x14ac:dyDescent="0.15"/>
  <cols>
    <col min="1" max="5" width="11" style="8"/>
    <col min="6" max="6" width="13.5" style="8" customWidth="1"/>
    <col min="7" max="7" width="15.6640625" style="8" customWidth="1"/>
    <col min="8" max="8" width="11.6640625" style="8" customWidth="1"/>
    <col min="9" max="13" width="11" style="8"/>
    <col min="14" max="14" width="16.6640625" style="8" customWidth="1"/>
    <col min="15" max="15" width="11" style="8"/>
    <col min="16" max="16" width="11" style="8" hidden="1" customWidth="1"/>
    <col min="17" max="16384" width="11" style="8"/>
  </cols>
  <sheetData>
    <row r="1" spans="1:17" s="7" customFormat="1" ht="54.75" customHeight="1" x14ac:dyDescent="0.2">
      <c r="A1" s="84" t="s">
        <v>211</v>
      </c>
      <c r="B1" s="108"/>
      <c r="C1" s="108"/>
      <c r="D1" s="108"/>
      <c r="E1" s="108"/>
      <c r="F1" s="108"/>
      <c r="G1" s="108"/>
    </row>
    <row r="2" spans="1:17" x14ac:dyDescent="0.15">
      <c r="P2" s="9">
        <v>43922</v>
      </c>
    </row>
    <row r="3" spans="1:17" ht="28.5" customHeight="1" x14ac:dyDescent="0.15">
      <c r="A3" s="10" t="s">
        <v>279</v>
      </c>
      <c r="B3" s="86" t="s">
        <v>241</v>
      </c>
      <c r="C3" s="86"/>
      <c r="D3" s="86"/>
      <c r="E3" s="86"/>
      <c r="F3" s="86"/>
      <c r="G3" s="86"/>
      <c r="P3" s="9">
        <v>43952</v>
      </c>
    </row>
    <row r="4" spans="1:17" x14ac:dyDescent="0.15">
      <c r="P4" s="9">
        <v>43983</v>
      </c>
    </row>
    <row r="5" spans="1:17" ht="12.75" customHeight="1" x14ac:dyDescent="0.15">
      <c r="A5" s="87" t="s">
        <v>172</v>
      </c>
      <c r="B5" s="87"/>
      <c r="C5" s="87"/>
      <c r="D5" s="87"/>
      <c r="E5" s="87"/>
      <c r="F5" s="87"/>
      <c r="G5" s="87"/>
      <c r="P5" s="9">
        <v>44013</v>
      </c>
    </row>
    <row r="6" spans="1:17" x14ac:dyDescent="0.15">
      <c r="P6" s="9">
        <v>44044</v>
      </c>
    </row>
    <row r="7" spans="1:17" x14ac:dyDescent="0.15">
      <c r="A7" s="11" t="s">
        <v>0</v>
      </c>
      <c r="B7" s="11"/>
      <c r="C7" s="11"/>
      <c r="D7" s="11"/>
      <c r="E7" s="11"/>
      <c r="F7" s="11"/>
      <c r="G7" s="11"/>
      <c r="P7" s="9">
        <v>44075</v>
      </c>
    </row>
    <row r="8" spans="1:17" x14ac:dyDescent="0.15">
      <c r="P8" s="9">
        <v>44105</v>
      </c>
    </row>
    <row r="9" spans="1:17" x14ac:dyDescent="0.15">
      <c r="A9" s="8" t="s">
        <v>1</v>
      </c>
      <c r="C9" s="109" t="str">
        <f>IF('Kostenträger 1'!$C$9:$D$9="","",'Kostenträger 1'!$C$9:$D$9)</f>
        <v/>
      </c>
      <c r="D9" s="110"/>
      <c r="P9" s="9">
        <v>44136</v>
      </c>
    </row>
    <row r="10" spans="1:17" x14ac:dyDescent="0.15">
      <c r="C10" s="12"/>
      <c r="D10" s="13"/>
      <c r="P10" s="9">
        <v>44166</v>
      </c>
    </row>
    <row r="11" spans="1:17" x14ac:dyDescent="0.15">
      <c r="A11" s="8" t="s">
        <v>2</v>
      </c>
      <c r="C11" s="111" t="str">
        <f>IF('Kostenträger 1'!$C$11:$G$11="","",'Kostenträger 1'!$C$11:$G$11)</f>
        <v/>
      </c>
      <c r="D11" s="112"/>
      <c r="E11" s="112"/>
      <c r="F11" s="112"/>
      <c r="G11" s="113"/>
      <c r="P11" s="9">
        <v>44197</v>
      </c>
    </row>
    <row r="12" spans="1:17" x14ac:dyDescent="0.15">
      <c r="P12" s="9">
        <v>44228</v>
      </c>
    </row>
    <row r="13" spans="1:17" s="7" customFormat="1" ht="19.5" customHeight="1" x14ac:dyDescent="0.2">
      <c r="A13" s="14" t="s">
        <v>227</v>
      </c>
      <c r="B13" s="14"/>
      <c r="C13" s="14"/>
      <c r="D13" s="14"/>
      <c r="E13" s="14"/>
      <c r="F13" s="14"/>
      <c r="G13" s="14"/>
      <c r="H13" s="8"/>
      <c r="I13" s="8"/>
      <c r="J13" s="8"/>
      <c r="K13" s="8"/>
      <c r="L13" s="8"/>
      <c r="M13" s="8"/>
      <c r="N13" s="8"/>
      <c r="O13" s="8"/>
      <c r="P13" s="9">
        <v>44256</v>
      </c>
      <c r="Q13" s="8"/>
    </row>
    <row r="14" spans="1:17" x14ac:dyDescent="0.15">
      <c r="P14" s="9">
        <v>44287</v>
      </c>
    </row>
    <row r="15" spans="1:17" x14ac:dyDescent="0.15">
      <c r="A15" s="8" t="s">
        <v>28</v>
      </c>
      <c r="B15" s="8" t="s">
        <v>3</v>
      </c>
      <c r="G15" s="53"/>
      <c r="P15" s="9">
        <v>44317</v>
      </c>
    </row>
    <row r="16" spans="1:17" ht="12.5" customHeight="1" x14ac:dyDescent="0.15">
      <c r="P16" s="9">
        <v>44348</v>
      </c>
    </row>
    <row r="17" spans="1:17" x14ac:dyDescent="0.15">
      <c r="A17" s="8" t="s">
        <v>29</v>
      </c>
      <c r="B17" s="8" t="s">
        <v>222</v>
      </c>
      <c r="G17" s="52"/>
      <c r="P17" s="9">
        <v>44378</v>
      </c>
    </row>
    <row r="18" spans="1:17" ht="12.5" customHeight="1" x14ac:dyDescent="0.15">
      <c r="B18" s="43"/>
      <c r="C18" s="34"/>
      <c r="D18" s="34"/>
      <c r="P18" s="9">
        <v>44409</v>
      </c>
    </row>
    <row r="19" spans="1:17" ht="12.5" customHeight="1" x14ac:dyDescent="0.15">
      <c r="P19" s="9">
        <v>44440</v>
      </c>
    </row>
    <row r="20" spans="1:17" x14ac:dyDescent="0.15">
      <c r="A20" s="8" t="s">
        <v>30</v>
      </c>
      <c r="B20" s="8" t="s">
        <v>213</v>
      </c>
      <c r="G20" s="51"/>
      <c r="P20" s="9">
        <v>44470</v>
      </c>
    </row>
    <row r="21" spans="1:17" ht="12.5" customHeight="1" x14ac:dyDescent="0.15">
      <c r="P21" s="9">
        <v>44501</v>
      </c>
    </row>
    <row r="22" spans="1:17" x14ac:dyDescent="0.15">
      <c r="A22" s="8" t="s">
        <v>31</v>
      </c>
      <c r="B22" s="8" t="s">
        <v>225</v>
      </c>
      <c r="G22" s="51"/>
      <c r="P22" s="9">
        <v>44531</v>
      </c>
    </row>
    <row r="23" spans="1:17" ht="12.5" customHeight="1" x14ac:dyDescent="0.15">
      <c r="P23" s="9">
        <v>44562</v>
      </c>
    </row>
    <row r="24" spans="1:17" x14ac:dyDescent="0.15">
      <c r="A24" s="8" t="s">
        <v>32</v>
      </c>
      <c r="B24" s="15" t="s">
        <v>25</v>
      </c>
      <c r="C24" s="15"/>
      <c r="D24" s="15"/>
      <c r="E24" s="15"/>
      <c r="G24" s="16">
        <f>ROUND(G15*G20*G22,2)</f>
        <v>0</v>
      </c>
      <c r="P24" s="9">
        <v>44593</v>
      </c>
    </row>
    <row r="25" spans="1:17" s="44" customFormat="1" x14ac:dyDescent="0.15">
      <c r="B25" s="44" t="s">
        <v>4</v>
      </c>
      <c r="H25" s="8"/>
      <c r="I25" s="8"/>
      <c r="J25" s="8"/>
      <c r="K25" s="8"/>
      <c r="L25" s="8"/>
      <c r="M25" s="8"/>
      <c r="N25" s="8"/>
      <c r="O25" s="8"/>
      <c r="P25" s="9">
        <v>44621</v>
      </c>
      <c r="Q25" s="8"/>
    </row>
    <row r="26" spans="1:17" s="44" customFormat="1" x14ac:dyDescent="0.15">
      <c r="B26" s="44" t="s">
        <v>203</v>
      </c>
      <c r="H26" s="8"/>
      <c r="I26" s="8"/>
      <c r="J26" s="8"/>
      <c r="K26" s="8"/>
      <c r="L26" s="8"/>
      <c r="M26" s="8"/>
      <c r="N26" s="8"/>
      <c r="O26" s="8"/>
      <c r="P26" s="9">
        <v>44652</v>
      </c>
      <c r="Q26" s="8"/>
    </row>
    <row r="27" spans="1:17" ht="12.5" customHeight="1" x14ac:dyDescent="0.15">
      <c r="P27" s="9">
        <v>44682</v>
      </c>
    </row>
    <row r="28" spans="1:17" x14ac:dyDescent="0.15">
      <c r="A28" s="8" t="s">
        <v>33</v>
      </c>
      <c r="B28" s="8" t="s">
        <v>7</v>
      </c>
      <c r="G28" s="16">
        <f>G15+G24</f>
        <v>0</v>
      </c>
      <c r="P28" s="9">
        <v>44713</v>
      </c>
    </row>
    <row r="29" spans="1:17" x14ac:dyDescent="0.15">
      <c r="B29" s="44" t="s">
        <v>34</v>
      </c>
      <c r="P29" s="9">
        <v>44743</v>
      </c>
    </row>
    <row r="30" spans="1:17" ht="12.5" customHeight="1" x14ac:dyDescent="0.15">
      <c r="P30" s="9">
        <v>44774</v>
      </c>
    </row>
    <row r="31" spans="1:17" x14ac:dyDescent="0.15">
      <c r="A31" s="8" t="s">
        <v>35</v>
      </c>
      <c r="B31" s="8" t="s">
        <v>8</v>
      </c>
      <c r="P31" s="9">
        <v>44805</v>
      </c>
    </row>
    <row r="32" spans="1:17" x14ac:dyDescent="0.15">
      <c r="B32" s="18" t="s">
        <v>26</v>
      </c>
      <c r="G32" s="50"/>
      <c r="I32" s="15"/>
    </row>
    <row r="33" spans="1:9" ht="27" customHeight="1" x14ac:dyDescent="0.15">
      <c r="B33" s="81" t="s">
        <v>36</v>
      </c>
      <c r="C33" s="81"/>
      <c r="D33" s="81"/>
      <c r="E33" s="81"/>
      <c r="F33" s="81"/>
      <c r="I33" s="15"/>
    </row>
    <row r="34" spans="1:9" ht="27" customHeight="1" x14ac:dyDescent="0.15">
      <c r="B34" s="80" t="s">
        <v>242</v>
      </c>
      <c r="C34" s="80"/>
      <c r="D34" s="80"/>
      <c r="E34" s="80"/>
      <c r="F34" s="80"/>
      <c r="I34" s="15"/>
    </row>
    <row r="35" spans="1:9" ht="12.5" customHeight="1" x14ac:dyDescent="0.15"/>
    <row r="36" spans="1:9" x14ac:dyDescent="0.15">
      <c r="A36" s="8" t="s">
        <v>37</v>
      </c>
      <c r="B36" s="8" t="s">
        <v>9</v>
      </c>
      <c r="G36" s="16">
        <f>ROUND((G28*50/100)*G32,2)</f>
        <v>0</v>
      </c>
    </row>
    <row r="37" spans="1:9" ht="24" customHeight="1" x14ac:dyDescent="0.15">
      <c r="B37" s="82" t="s">
        <v>169</v>
      </c>
      <c r="C37" s="82"/>
      <c r="D37" s="82"/>
      <c r="E37" s="82"/>
      <c r="F37" s="82"/>
    </row>
    <row r="38" spans="1:9" ht="12.5" customHeight="1" x14ac:dyDescent="0.15"/>
    <row r="39" spans="1:9" x14ac:dyDescent="0.15">
      <c r="A39" s="8" t="s">
        <v>38</v>
      </c>
      <c r="B39" s="8" t="s">
        <v>39</v>
      </c>
      <c r="G39" s="16">
        <f>ROUND((G15*50/100)*G32,2)</f>
        <v>0</v>
      </c>
    </row>
    <row r="40" spans="1:9" ht="26.25" customHeight="1" x14ac:dyDescent="0.15">
      <c r="B40" s="82" t="s">
        <v>170</v>
      </c>
      <c r="C40" s="82"/>
      <c r="D40" s="82"/>
      <c r="E40" s="82"/>
      <c r="F40" s="82"/>
    </row>
    <row r="41" spans="1:9" ht="12.5" customHeight="1" x14ac:dyDescent="0.15"/>
    <row r="42" spans="1:9" x14ac:dyDescent="0.15">
      <c r="A42" s="8" t="s">
        <v>40</v>
      </c>
      <c r="B42" s="8" t="s">
        <v>18</v>
      </c>
      <c r="G42" s="16">
        <f>G36-G39</f>
        <v>0</v>
      </c>
    </row>
    <row r="43" spans="1:9" x14ac:dyDescent="0.15">
      <c r="B43" s="44" t="s">
        <v>41</v>
      </c>
    </row>
    <row r="44" spans="1:9" ht="12.5" customHeight="1" x14ac:dyDescent="0.15">
      <c r="B44" s="17"/>
    </row>
    <row r="45" spans="1:9" x14ac:dyDescent="0.15">
      <c r="A45" s="31" t="s">
        <v>177</v>
      </c>
      <c r="B45" s="31" t="s">
        <v>204</v>
      </c>
      <c r="C45" s="31"/>
      <c r="D45" s="31"/>
      <c r="E45" s="31"/>
      <c r="F45" s="31"/>
      <c r="G45" s="52"/>
    </row>
    <row r="46" spans="1:9" x14ac:dyDescent="0.15">
      <c r="A46" s="31"/>
      <c r="B46" s="35" t="s">
        <v>240</v>
      </c>
      <c r="C46" s="42"/>
      <c r="D46" s="31"/>
      <c r="E46" s="31"/>
      <c r="F46" s="31"/>
      <c r="G46" s="8" t="str">
        <f>IF(G45="","",IF(G45&lt;=G17,"FEHLER Datum zweite Vergütungsanpassung",""))</f>
        <v/>
      </c>
    </row>
    <row r="47" spans="1:9" x14ac:dyDescent="0.15">
      <c r="A47" s="31"/>
      <c r="B47" s="32"/>
      <c r="C47" s="31"/>
      <c r="D47" s="31"/>
      <c r="E47" s="31"/>
      <c r="F47" s="31"/>
    </row>
    <row r="48" spans="1:9" x14ac:dyDescent="0.15">
      <c r="A48" s="31" t="s">
        <v>178</v>
      </c>
      <c r="B48" s="31" t="s">
        <v>174</v>
      </c>
      <c r="C48" s="31"/>
      <c r="D48" s="31"/>
      <c r="E48" s="31"/>
      <c r="F48" s="31"/>
      <c r="G48" s="51"/>
    </row>
    <row r="49" spans="1:7" x14ac:dyDescent="0.15">
      <c r="A49" s="31"/>
      <c r="B49" s="31"/>
      <c r="C49" s="31"/>
      <c r="D49" s="31"/>
      <c r="E49" s="31"/>
      <c r="F49" s="31"/>
      <c r="G49" s="26"/>
    </row>
    <row r="50" spans="1:7" x14ac:dyDescent="0.15">
      <c r="A50" s="31" t="s">
        <v>179</v>
      </c>
      <c r="B50" s="31" t="s">
        <v>176</v>
      </c>
      <c r="C50" s="31"/>
      <c r="D50" s="31"/>
      <c r="E50" s="31"/>
      <c r="F50" s="31"/>
      <c r="G50" s="27">
        <f>ROUND(G28*G48*G22,2)</f>
        <v>0</v>
      </c>
    </row>
    <row r="51" spans="1:7" x14ac:dyDescent="0.15">
      <c r="A51" s="31"/>
      <c r="B51" s="31"/>
      <c r="C51" s="31"/>
      <c r="D51" s="31"/>
      <c r="E51" s="31"/>
      <c r="F51" s="31"/>
      <c r="G51" s="28"/>
    </row>
    <row r="52" spans="1:7" x14ac:dyDescent="0.15">
      <c r="A52" s="31" t="s">
        <v>180</v>
      </c>
      <c r="B52" s="31" t="s">
        <v>175</v>
      </c>
      <c r="C52" s="31"/>
      <c r="D52" s="31"/>
      <c r="E52" s="31"/>
      <c r="F52" s="31"/>
      <c r="G52" s="27">
        <f>G28+G50</f>
        <v>0</v>
      </c>
    </row>
    <row r="53" spans="1:7" ht="12" customHeight="1" x14ac:dyDescent="0.15">
      <c r="A53" s="31"/>
      <c r="B53" s="31"/>
      <c r="C53" s="31"/>
      <c r="D53" s="31"/>
      <c r="E53" s="31"/>
      <c r="F53" s="31"/>
      <c r="G53" s="28"/>
    </row>
    <row r="54" spans="1:7" x14ac:dyDescent="0.15">
      <c r="A54" s="31" t="s">
        <v>181</v>
      </c>
      <c r="B54" s="31" t="s">
        <v>280</v>
      </c>
      <c r="C54" s="31"/>
      <c r="D54" s="31"/>
      <c r="E54" s="31"/>
      <c r="F54" s="31"/>
      <c r="G54" s="28"/>
    </row>
    <row r="55" spans="1:7" ht="15" customHeight="1" x14ac:dyDescent="0.15">
      <c r="A55" s="31"/>
      <c r="B55" s="33" t="s">
        <v>26</v>
      </c>
      <c r="C55" s="31"/>
      <c r="D55" s="31"/>
      <c r="E55" s="31"/>
      <c r="F55" s="31"/>
      <c r="G55" s="50"/>
    </row>
    <row r="56" spans="1:7" ht="25.5" customHeight="1" x14ac:dyDescent="0.15">
      <c r="A56" s="31"/>
      <c r="B56" s="83" t="s">
        <v>36</v>
      </c>
      <c r="C56" s="83"/>
      <c r="D56" s="83"/>
      <c r="E56" s="83"/>
      <c r="F56" s="83"/>
    </row>
    <row r="57" spans="1:7" s="34" customFormat="1" x14ac:dyDescent="0.15">
      <c r="A57" s="36"/>
      <c r="B57" s="37" t="s">
        <v>189</v>
      </c>
      <c r="C57" s="38" t="str">
        <f>IF(G45="","",G45)</f>
        <v/>
      </c>
      <c r="D57" s="37"/>
      <c r="E57" s="38"/>
      <c r="F57" s="37"/>
    </row>
    <row r="58" spans="1:7" ht="12" customHeight="1" x14ac:dyDescent="0.15">
      <c r="A58" s="31"/>
      <c r="B58" s="54"/>
      <c r="C58" s="54"/>
      <c r="D58" s="54"/>
      <c r="E58" s="54"/>
      <c r="F58" s="54"/>
    </row>
    <row r="59" spans="1:7" ht="14.25" customHeight="1" x14ac:dyDescent="0.15">
      <c r="A59" s="31" t="s">
        <v>185</v>
      </c>
      <c r="B59" s="31" t="s">
        <v>9</v>
      </c>
      <c r="C59" s="31"/>
      <c r="D59" s="31"/>
      <c r="E59" s="31"/>
      <c r="F59" s="31"/>
      <c r="G59" s="27">
        <f>ROUND((G52*50/100)*G55,2)</f>
        <v>0</v>
      </c>
    </row>
    <row r="60" spans="1:7" ht="30.75" customHeight="1" x14ac:dyDescent="0.15">
      <c r="A60" s="31"/>
      <c r="B60" s="79" t="s">
        <v>182</v>
      </c>
      <c r="C60" s="79"/>
      <c r="D60" s="79"/>
      <c r="E60" s="79"/>
      <c r="F60" s="79"/>
    </row>
    <row r="61" spans="1:7" ht="12" customHeight="1" x14ac:dyDescent="0.15">
      <c r="A61" s="31"/>
      <c r="B61" s="55"/>
      <c r="C61" s="55"/>
      <c r="D61" s="55"/>
      <c r="E61" s="55"/>
      <c r="F61" s="55"/>
    </row>
    <row r="62" spans="1:7" ht="14.25" customHeight="1" x14ac:dyDescent="0.15">
      <c r="A62" s="31" t="s">
        <v>186</v>
      </c>
      <c r="B62" s="31" t="s">
        <v>39</v>
      </c>
      <c r="C62" s="31"/>
      <c r="D62" s="31"/>
      <c r="E62" s="31"/>
      <c r="F62" s="31"/>
    </row>
    <row r="63" spans="1:7" ht="27" customHeight="1" x14ac:dyDescent="0.15">
      <c r="A63" s="31"/>
      <c r="B63" s="79" t="s">
        <v>183</v>
      </c>
      <c r="C63" s="79"/>
      <c r="D63" s="79"/>
      <c r="E63" s="79"/>
      <c r="F63" s="79"/>
      <c r="G63" s="27">
        <f>ROUND((G15*50/100)*G55,2)</f>
        <v>0</v>
      </c>
    </row>
    <row r="64" spans="1:7" ht="12" customHeight="1" x14ac:dyDescent="0.15">
      <c r="A64" s="31"/>
      <c r="B64" s="55"/>
      <c r="C64" s="55"/>
      <c r="D64" s="55"/>
      <c r="E64" s="55"/>
      <c r="F64" s="55"/>
      <c r="G64" s="28"/>
    </row>
    <row r="65" spans="1:7" ht="14.25" customHeight="1" x14ac:dyDescent="0.15">
      <c r="A65" s="31" t="s">
        <v>187</v>
      </c>
      <c r="B65" s="31" t="s">
        <v>205</v>
      </c>
      <c r="C65" s="31"/>
      <c r="D65" s="31"/>
      <c r="E65" s="31"/>
      <c r="F65" s="31"/>
      <c r="G65" s="29">
        <f>G59-G63</f>
        <v>0</v>
      </c>
    </row>
    <row r="66" spans="1:7" ht="14.25" customHeight="1" x14ac:dyDescent="0.15">
      <c r="A66" s="15"/>
      <c r="B66" s="15"/>
      <c r="C66" s="15"/>
      <c r="D66" s="15"/>
      <c r="E66" s="15"/>
      <c r="F66" s="15"/>
      <c r="G66" s="30"/>
    </row>
    <row r="67" spans="1:7" ht="14.25" customHeight="1" x14ac:dyDescent="0.15">
      <c r="A67" s="15"/>
      <c r="B67" s="15"/>
      <c r="C67" s="15"/>
      <c r="D67" s="15"/>
      <c r="E67" s="15"/>
      <c r="F67" s="15"/>
      <c r="G67" s="30"/>
    </row>
    <row r="68" spans="1:7" x14ac:dyDescent="0.15">
      <c r="A68" s="61" t="s">
        <v>230</v>
      </c>
      <c r="B68" s="61" t="s">
        <v>262</v>
      </c>
      <c r="C68" s="61"/>
      <c r="D68" s="61"/>
      <c r="E68" s="61"/>
      <c r="F68" s="61"/>
      <c r="G68" s="52"/>
    </row>
    <row r="69" spans="1:7" x14ac:dyDescent="0.15">
      <c r="A69" s="61"/>
      <c r="B69" s="62" t="s">
        <v>240</v>
      </c>
      <c r="C69" s="63"/>
      <c r="D69" s="61"/>
      <c r="E69" s="61"/>
      <c r="F69" s="61"/>
      <c r="G69" s="8" t="str">
        <f>IF(G68="","",IF(G68&lt;=G38,"FEHLER Datum zweite Vergütungsanpassung",""))</f>
        <v/>
      </c>
    </row>
    <row r="70" spans="1:7" x14ac:dyDescent="0.15">
      <c r="A70" s="61"/>
      <c r="B70" s="64"/>
      <c r="C70" s="61"/>
      <c r="D70" s="61"/>
      <c r="E70" s="61"/>
      <c r="F70" s="61"/>
    </row>
    <row r="71" spans="1:7" x14ac:dyDescent="0.15">
      <c r="A71" s="61" t="s">
        <v>231</v>
      </c>
      <c r="B71" s="61" t="s">
        <v>245</v>
      </c>
      <c r="C71" s="61"/>
      <c r="D71" s="61"/>
      <c r="E71" s="61"/>
      <c r="F71" s="61"/>
      <c r="G71" s="51"/>
    </row>
    <row r="72" spans="1:7" x14ac:dyDescent="0.15">
      <c r="A72" s="61"/>
      <c r="B72" s="61"/>
      <c r="C72" s="61"/>
      <c r="D72" s="61"/>
      <c r="E72" s="61"/>
      <c r="F72" s="61"/>
      <c r="G72" s="26"/>
    </row>
    <row r="73" spans="1:7" x14ac:dyDescent="0.15">
      <c r="A73" s="61" t="s">
        <v>232</v>
      </c>
      <c r="B73" s="61" t="s">
        <v>243</v>
      </c>
      <c r="C73" s="61"/>
      <c r="D73" s="61"/>
      <c r="E73" s="61"/>
      <c r="F73" s="61"/>
      <c r="G73" s="27">
        <f>ROUND(G52*G71*G22,2)</f>
        <v>0</v>
      </c>
    </row>
    <row r="74" spans="1:7" x14ac:dyDescent="0.15">
      <c r="A74" s="61"/>
      <c r="B74" s="61"/>
      <c r="C74" s="61"/>
      <c r="D74" s="61"/>
      <c r="E74" s="61"/>
      <c r="F74" s="61"/>
      <c r="G74" s="28"/>
    </row>
    <row r="75" spans="1:7" x14ac:dyDescent="0.15">
      <c r="A75" s="61" t="s">
        <v>233</v>
      </c>
      <c r="B75" s="61" t="s">
        <v>244</v>
      </c>
      <c r="C75" s="61"/>
      <c r="D75" s="61"/>
      <c r="E75" s="61"/>
      <c r="F75" s="61"/>
      <c r="G75" s="27">
        <f>G52+G73</f>
        <v>0</v>
      </c>
    </row>
    <row r="76" spans="1:7" ht="12" customHeight="1" x14ac:dyDescent="0.15">
      <c r="A76" s="61"/>
      <c r="B76" s="61"/>
      <c r="C76" s="61"/>
      <c r="D76" s="61"/>
      <c r="E76" s="61"/>
      <c r="F76" s="61"/>
      <c r="G76" s="28"/>
    </row>
    <row r="77" spans="1:7" x14ac:dyDescent="0.15">
      <c r="A77" s="61" t="s">
        <v>234</v>
      </c>
      <c r="B77" s="61" t="s">
        <v>280</v>
      </c>
      <c r="C77" s="61"/>
      <c r="D77" s="61"/>
      <c r="E77" s="61"/>
      <c r="F77" s="61"/>
      <c r="G77" s="28"/>
    </row>
    <row r="78" spans="1:7" ht="15" customHeight="1" x14ac:dyDescent="0.15">
      <c r="A78" s="61"/>
      <c r="B78" s="65" t="s">
        <v>26</v>
      </c>
      <c r="C78" s="61"/>
      <c r="D78" s="61"/>
      <c r="E78" s="61"/>
      <c r="F78" s="61"/>
      <c r="G78" s="50"/>
    </row>
    <row r="79" spans="1:7" ht="25.5" customHeight="1" x14ac:dyDescent="0.15">
      <c r="A79" s="61"/>
      <c r="B79" s="94" t="s">
        <v>36</v>
      </c>
      <c r="C79" s="94"/>
      <c r="D79" s="94"/>
      <c r="E79" s="94"/>
      <c r="F79" s="94"/>
    </row>
    <row r="80" spans="1:7" s="34" customFormat="1" x14ac:dyDescent="0.15">
      <c r="A80" s="66"/>
      <c r="B80" s="67" t="s">
        <v>189</v>
      </c>
      <c r="C80" s="68" t="str">
        <f>IF(G68="","",G68)</f>
        <v/>
      </c>
      <c r="D80" s="67" t="s">
        <v>190</v>
      </c>
      <c r="E80" s="68">
        <v>44742</v>
      </c>
      <c r="F80" s="67"/>
    </row>
    <row r="81" spans="1:7" ht="12" customHeight="1" x14ac:dyDescent="0.15">
      <c r="A81" s="61"/>
      <c r="B81" s="69"/>
      <c r="C81" s="69"/>
      <c r="D81" s="69"/>
      <c r="E81" s="69"/>
      <c r="F81" s="69"/>
    </row>
    <row r="82" spans="1:7" ht="14.25" customHeight="1" x14ac:dyDescent="0.15">
      <c r="A82" s="61" t="s">
        <v>235</v>
      </c>
      <c r="B82" s="61" t="s">
        <v>9</v>
      </c>
      <c r="C82" s="61"/>
      <c r="D82" s="61"/>
      <c r="E82" s="61"/>
      <c r="F82" s="61"/>
      <c r="G82" s="27">
        <f>ROUND((G75*50/100)*G78,2)</f>
        <v>0</v>
      </c>
    </row>
    <row r="83" spans="1:7" ht="30.75" customHeight="1" x14ac:dyDescent="0.15">
      <c r="A83" s="61"/>
      <c r="B83" s="95" t="s">
        <v>276</v>
      </c>
      <c r="C83" s="96"/>
      <c r="D83" s="96"/>
      <c r="E83" s="96"/>
      <c r="F83" s="96"/>
    </row>
    <row r="84" spans="1:7" ht="12" customHeight="1" x14ac:dyDescent="0.15">
      <c r="A84" s="61"/>
      <c r="B84" s="70"/>
      <c r="C84" s="70"/>
      <c r="D84" s="70"/>
      <c r="E84" s="70"/>
      <c r="F84" s="70"/>
    </row>
    <row r="85" spans="1:7" ht="14.25" customHeight="1" x14ac:dyDescent="0.15">
      <c r="A85" s="61" t="s">
        <v>236</v>
      </c>
      <c r="B85" s="61" t="s">
        <v>39</v>
      </c>
      <c r="C85" s="61"/>
      <c r="D85" s="61"/>
      <c r="E85" s="61"/>
      <c r="F85" s="61"/>
    </row>
    <row r="86" spans="1:7" ht="27" customHeight="1" x14ac:dyDescent="0.15">
      <c r="A86" s="61"/>
      <c r="B86" s="95" t="s">
        <v>277</v>
      </c>
      <c r="C86" s="96"/>
      <c r="D86" s="96"/>
      <c r="E86" s="96"/>
      <c r="F86" s="96"/>
      <c r="G86" s="27">
        <f>ROUND((G15*50/100)*G78,2)</f>
        <v>0</v>
      </c>
    </row>
    <row r="87" spans="1:7" ht="12" customHeight="1" x14ac:dyDescent="0.15">
      <c r="A87" s="61"/>
      <c r="B87" s="70"/>
      <c r="C87" s="70"/>
      <c r="D87" s="70"/>
      <c r="E87" s="70"/>
      <c r="F87" s="70"/>
      <c r="G87" s="28"/>
    </row>
    <row r="88" spans="1:7" ht="14.25" customHeight="1" x14ac:dyDescent="0.15">
      <c r="A88" s="61" t="s">
        <v>237</v>
      </c>
      <c r="B88" s="61" t="s">
        <v>263</v>
      </c>
      <c r="C88" s="61"/>
      <c r="D88" s="61"/>
      <c r="E88" s="61"/>
      <c r="F88" s="61"/>
      <c r="G88" s="29">
        <f>G82-G86</f>
        <v>0</v>
      </c>
    </row>
    <row r="89" spans="1:7" ht="14.25" customHeight="1" x14ac:dyDescent="0.15">
      <c r="A89" s="15"/>
      <c r="B89" s="15"/>
      <c r="C89" s="15"/>
      <c r="D89" s="15"/>
      <c r="E89" s="15"/>
      <c r="F89" s="15"/>
      <c r="G89" s="30"/>
    </row>
    <row r="90" spans="1:7" ht="14.25" customHeight="1" x14ac:dyDescent="0.15">
      <c r="A90" s="15" t="s">
        <v>238</v>
      </c>
      <c r="B90" s="56" t="s">
        <v>206</v>
      </c>
      <c r="C90" s="15"/>
      <c r="D90" s="15"/>
      <c r="E90" s="15"/>
      <c r="F90" s="15"/>
      <c r="G90" s="29">
        <f>G42+G65+G88</f>
        <v>0</v>
      </c>
    </row>
    <row r="91" spans="1:7" ht="14.25" customHeight="1" x14ac:dyDescent="0.15">
      <c r="G91" s="30"/>
    </row>
    <row r="92" spans="1:7" x14ac:dyDescent="0.15">
      <c r="B92" s="1"/>
      <c r="D92" s="107"/>
      <c r="E92" s="107"/>
      <c r="F92" s="107"/>
    </row>
    <row r="93" spans="1:7" x14ac:dyDescent="0.15">
      <c r="B93" s="19" t="s">
        <v>12</v>
      </c>
      <c r="D93" s="19" t="s">
        <v>42</v>
      </c>
    </row>
    <row r="96" spans="1:7" x14ac:dyDescent="0.15">
      <c r="B96" s="100"/>
      <c r="C96" s="101"/>
      <c r="D96" s="101"/>
      <c r="E96" s="101"/>
      <c r="F96" s="101"/>
    </row>
    <row r="97" spans="2:7" x14ac:dyDescent="0.15">
      <c r="B97" s="19" t="s">
        <v>13</v>
      </c>
    </row>
    <row r="98" spans="2:7" ht="24" customHeight="1" x14ac:dyDescent="0.15">
      <c r="B98" s="93" t="s">
        <v>44</v>
      </c>
      <c r="C98" s="93"/>
      <c r="D98" s="93"/>
      <c r="E98" s="93"/>
      <c r="F98" s="93"/>
      <c r="G98" s="93"/>
    </row>
  </sheetData>
  <sheetProtection algorithmName="SHA-512" hashValue="JRnpVDdpwzomK0wh/aCyge8jDqisDkt1gY81H7vCsQGUyD0sxV1/kArpV15LeSvTzIiKE3srVu/vq4E0p+MnZA==" saltValue="Q8Z9qcY6TnaH9gAIy/uDLQ==" spinCount="100000" sheet="1" objects="1" scenarios="1"/>
  <mergeCells count="18">
    <mergeCell ref="B98:G98"/>
    <mergeCell ref="B79:F79"/>
    <mergeCell ref="B83:F83"/>
    <mergeCell ref="B86:F86"/>
    <mergeCell ref="D92:F92"/>
    <mergeCell ref="B96:F96"/>
    <mergeCell ref="A1:G1"/>
    <mergeCell ref="B3:G3"/>
    <mergeCell ref="A5:G5"/>
    <mergeCell ref="C9:D9"/>
    <mergeCell ref="C11:G11"/>
    <mergeCell ref="B63:F63"/>
    <mergeCell ref="B34:F34"/>
    <mergeCell ref="B33:F33"/>
    <mergeCell ref="B37:F37"/>
    <mergeCell ref="B40:F40"/>
    <mergeCell ref="B56:F56"/>
    <mergeCell ref="B60:F60"/>
  </mergeCells>
  <dataValidations count="1">
    <dataValidation type="list" allowBlank="1" showInputMessage="1" showErrorMessage="1" sqref="G68 G17 G45" xr:uid="{00000000-0002-0000-0500-000000000000}">
      <formula1>$P$2:$P$28</formula1>
    </dataValidation>
  </dataValidations>
  <pageMargins left="0.70866141732283472" right="0.70866141732283472" top="0.78740157480314965" bottom="0.78740157480314965" header="0.31496062992125984" footer="0.31496062992125984"/>
  <pageSetup paperSize="9"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98"/>
  <sheetViews>
    <sheetView showGridLines="0" zoomScaleNormal="100" workbookViewId="0">
      <selection sqref="A1:G1"/>
    </sheetView>
  </sheetViews>
  <sheetFormatPr baseColWidth="10" defaultColWidth="11" defaultRowHeight="14" x14ac:dyDescent="0.15"/>
  <cols>
    <col min="1" max="5" width="11" style="8"/>
    <col min="6" max="6" width="13.5" style="8" customWidth="1"/>
    <col min="7" max="7" width="15.6640625" style="8" customWidth="1"/>
    <col min="8" max="8" width="11.6640625" style="8" customWidth="1"/>
    <col min="9" max="13" width="11" style="8"/>
    <col min="14" max="14" width="16.6640625" style="8" customWidth="1"/>
    <col min="15" max="15" width="11" style="8"/>
    <col min="16" max="16" width="11" style="8" hidden="1" customWidth="1"/>
    <col min="17" max="16384" width="11" style="8"/>
  </cols>
  <sheetData>
    <row r="1" spans="1:17" s="7" customFormat="1" ht="54.75" customHeight="1" x14ac:dyDescent="0.2">
      <c r="A1" s="84" t="s">
        <v>211</v>
      </c>
      <c r="B1" s="108"/>
      <c r="C1" s="108"/>
      <c r="D1" s="108"/>
      <c r="E1" s="108"/>
      <c r="F1" s="108"/>
      <c r="G1" s="108"/>
    </row>
    <row r="2" spans="1:17" x14ac:dyDescent="0.15">
      <c r="P2" s="9">
        <v>43922</v>
      </c>
    </row>
    <row r="3" spans="1:17" ht="28.5" customHeight="1" x14ac:dyDescent="0.15">
      <c r="A3" s="10" t="s">
        <v>279</v>
      </c>
      <c r="B3" s="86" t="s">
        <v>241</v>
      </c>
      <c r="C3" s="86"/>
      <c r="D3" s="86"/>
      <c r="E3" s="86"/>
      <c r="F3" s="86"/>
      <c r="G3" s="86"/>
      <c r="P3" s="9">
        <v>43952</v>
      </c>
    </row>
    <row r="4" spans="1:17" x14ac:dyDescent="0.15">
      <c r="P4" s="9">
        <v>43983</v>
      </c>
    </row>
    <row r="5" spans="1:17" ht="12.75" customHeight="1" x14ac:dyDescent="0.15">
      <c r="A5" s="87" t="s">
        <v>172</v>
      </c>
      <c r="B5" s="87"/>
      <c r="C5" s="87"/>
      <c r="D5" s="87"/>
      <c r="E5" s="87"/>
      <c r="F5" s="87"/>
      <c r="G5" s="87"/>
      <c r="P5" s="9">
        <v>44013</v>
      </c>
    </row>
    <row r="6" spans="1:17" x14ac:dyDescent="0.15">
      <c r="P6" s="9">
        <v>44044</v>
      </c>
    </row>
    <row r="7" spans="1:17" x14ac:dyDescent="0.15">
      <c r="A7" s="11" t="s">
        <v>0</v>
      </c>
      <c r="B7" s="11"/>
      <c r="C7" s="11"/>
      <c r="D7" s="11"/>
      <c r="E7" s="11"/>
      <c r="F7" s="11"/>
      <c r="G7" s="11"/>
      <c r="P7" s="9">
        <v>44075</v>
      </c>
    </row>
    <row r="8" spans="1:17" x14ac:dyDescent="0.15">
      <c r="P8" s="9">
        <v>44105</v>
      </c>
    </row>
    <row r="9" spans="1:17" x14ac:dyDescent="0.15">
      <c r="A9" s="8" t="s">
        <v>1</v>
      </c>
      <c r="C9" s="109" t="str">
        <f>IF('Kostenträger 1'!$C$9:$D$9="","",'Kostenträger 1'!$C$9:$D$9)</f>
        <v/>
      </c>
      <c r="D9" s="110"/>
      <c r="P9" s="9">
        <v>44136</v>
      </c>
    </row>
    <row r="10" spans="1:17" x14ac:dyDescent="0.15">
      <c r="C10" s="12"/>
      <c r="D10" s="13"/>
      <c r="P10" s="9">
        <v>44166</v>
      </c>
    </row>
    <row r="11" spans="1:17" x14ac:dyDescent="0.15">
      <c r="A11" s="8" t="s">
        <v>2</v>
      </c>
      <c r="C11" s="111" t="str">
        <f>IF('Kostenträger 1'!$C$11:$G$11="","",'Kostenträger 1'!$C$11:$G$11)</f>
        <v/>
      </c>
      <c r="D11" s="112"/>
      <c r="E11" s="112"/>
      <c r="F11" s="112"/>
      <c r="G11" s="113"/>
      <c r="P11" s="9">
        <v>44197</v>
      </c>
    </row>
    <row r="12" spans="1:17" x14ac:dyDescent="0.15">
      <c r="P12" s="9">
        <v>44228</v>
      </c>
    </row>
    <row r="13" spans="1:17" s="7" customFormat="1" ht="19.5" customHeight="1" x14ac:dyDescent="0.2">
      <c r="A13" s="14" t="s">
        <v>228</v>
      </c>
      <c r="B13" s="14"/>
      <c r="C13" s="14"/>
      <c r="D13" s="14"/>
      <c r="E13" s="14"/>
      <c r="F13" s="14"/>
      <c r="G13" s="14"/>
      <c r="H13" s="8"/>
      <c r="I13" s="8"/>
      <c r="J13" s="8"/>
      <c r="K13" s="8"/>
      <c r="L13" s="8"/>
      <c r="M13" s="8"/>
      <c r="N13" s="8"/>
      <c r="O13" s="8"/>
      <c r="P13" s="9">
        <v>44256</v>
      </c>
      <c r="Q13" s="8"/>
    </row>
    <row r="14" spans="1:17" x14ac:dyDescent="0.15">
      <c r="P14" s="9">
        <v>44287</v>
      </c>
    </row>
    <row r="15" spans="1:17" x14ac:dyDescent="0.15">
      <c r="A15" s="8" t="s">
        <v>28</v>
      </c>
      <c r="B15" s="8" t="s">
        <v>3</v>
      </c>
      <c r="G15" s="53"/>
      <c r="P15" s="9">
        <v>44317</v>
      </c>
    </row>
    <row r="16" spans="1:17" ht="12.5" customHeight="1" x14ac:dyDescent="0.15">
      <c r="P16" s="9">
        <v>44348</v>
      </c>
    </row>
    <row r="17" spans="1:17" x14ac:dyDescent="0.15">
      <c r="A17" s="8" t="s">
        <v>29</v>
      </c>
      <c r="B17" s="8" t="s">
        <v>223</v>
      </c>
      <c r="G17" s="52"/>
      <c r="P17" s="9">
        <v>44378</v>
      </c>
    </row>
    <row r="18" spans="1:17" ht="12.5" customHeight="1" x14ac:dyDescent="0.15">
      <c r="B18" s="43"/>
      <c r="C18" s="34"/>
      <c r="D18" s="34"/>
      <c r="P18" s="9">
        <v>44409</v>
      </c>
    </row>
    <row r="19" spans="1:17" ht="12.5" customHeight="1" x14ac:dyDescent="0.15">
      <c r="P19" s="9">
        <v>44440</v>
      </c>
    </row>
    <row r="20" spans="1:17" x14ac:dyDescent="0.15">
      <c r="A20" s="8" t="s">
        <v>30</v>
      </c>
      <c r="B20" s="8" t="s">
        <v>213</v>
      </c>
      <c r="G20" s="51"/>
      <c r="P20" s="9">
        <v>44470</v>
      </c>
    </row>
    <row r="21" spans="1:17" ht="12.5" customHeight="1" x14ac:dyDescent="0.15">
      <c r="P21" s="9">
        <v>44501</v>
      </c>
    </row>
    <row r="22" spans="1:17" x14ac:dyDescent="0.15">
      <c r="A22" s="8" t="s">
        <v>31</v>
      </c>
      <c r="B22" s="8" t="s">
        <v>264</v>
      </c>
      <c r="G22" s="51"/>
      <c r="P22" s="9">
        <v>44531</v>
      </c>
    </row>
    <row r="23" spans="1:17" ht="12.5" customHeight="1" x14ac:dyDescent="0.15">
      <c r="P23" s="9">
        <v>44562</v>
      </c>
    </row>
    <row r="24" spans="1:17" x14ac:dyDescent="0.15">
      <c r="A24" s="8" t="s">
        <v>32</v>
      </c>
      <c r="B24" s="15" t="s">
        <v>25</v>
      </c>
      <c r="C24" s="15"/>
      <c r="D24" s="15"/>
      <c r="E24" s="15"/>
      <c r="G24" s="16">
        <f>ROUND(G15*G20*G22,2)</f>
        <v>0</v>
      </c>
      <c r="P24" s="9">
        <v>44593</v>
      </c>
    </row>
    <row r="25" spans="1:17" s="44" customFormat="1" x14ac:dyDescent="0.15">
      <c r="B25" s="44" t="s">
        <v>4</v>
      </c>
      <c r="H25" s="8"/>
      <c r="I25" s="8"/>
      <c r="J25" s="8"/>
      <c r="K25" s="8"/>
      <c r="L25" s="8"/>
      <c r="M25" s="8"/>
      <c r="N25" s="8"/>
      <c r="O25" s="8"/>
      <c r="P25" s="9">
        <v>44621</v>
      </c>
      <c r="Q25" s="8"/>
    </row>
    <row r="26" spans="1:17" s="44" customFormat="1" x14ac:dyDescent="0.15">
      <c r="B26" s="44" t="s">
        <v>207</v>
      </c>
      <c r="H26" s="8"/>
      <c r="I26" s="8"/>
      <c r="J26" s="8"/>
      <c r="K26" s="8"/>
      <c r="L26" s="8"/>
      <c r="M26" s="8"/>
      <c r="N26" s="8"/>
      <c r="O26" s="8"/>
      <c r="P26" s="9">
        <v>44652</v>
      </c>
      <c r="Q26" s="8"/>
    </row>
    <row r="27" spans="1:17" ht="12.5" customHeight="1" x14ac:dyDescent="0.15">
      <c r="P27" s="9">
        <v>44682</v>
      </c>
    </row>
    <row r="28" spans="1:17" x14ac:dyDescent="0.15">
      <c r="A28" s="8" t="s">
        <v>33</v>
      </c>
      <c r="B28" s="8" t="s">
        <v>7</v>
      </c>
      <c r="G28" s="16">
        <f>G15+G24</f>
        <v>0</v>
      </c>
      <c r="P28" s="9">
        <v>44713</v>
      </c>
    </row>
    <row r="29" spans="1:17" x14ac:dyDescent="0.15">
      <c r="B29" s="44" t="s">
        <v>34</v>
      </c>
      <c r="P29" s="9">
        <v>44743</v>
      </c>
    </row>
    <row r="30" spans="1:17" ht="12.5" customHeight="1" x14ac:dyDescent="0.15">
      <c r="P30" s="9">
        <v>44774</v>
      </c>
    </row>
    <row r="31" spans="1:17" x14ac:dyDescent="0.15">
      <c r="A31" s="8" t="s">
        <v>35</v>
      </c>
      <c r="B31" s="8" t="s">
        <v>8</v>
      </c>
      <c r="P31" s="9">
        <v>44805</v>
      </c>
    </row>
    <row r="32" spans="1:17" x14ac:dyDescent="0.15">
      <c r="B32" s="18" t="s">
        <v>26</v>
      </c>
      <c r="G32" s="50"/>
      <c r="I32" s="15"/>
    </row>
    <row r="33" spans="1:9" ht="27" customHeight="1" x14ac:dyDescent="0.15">
      <c r="B33" s="81" t="s">
        <v>36</v>
      </c>
      <c r="C33" s="81"/>
      <c r="D33" s="81"/>
      <c r="E33" s="81"/>
      <c r="F33" s="81"/>
      <c r="I33" s="15"/>
    </row>
    <row r="34" spans="1:9" ht="27" customHeight="1" x14ac:dyDescent="0.15">
      <c r="B34" s="80" t="s">
        <v>242</v>
      </c>
      <c r="C34" s="80"/>
      <c r="D34" s="80"/>
      <c r="E34" s="80"/>
      <c r="F34" s="80"/>
      <c r="I34" s="15"/>
    </row>
    <row r="35" spans="1:9" ht="12.5" customHeight="1" x14ac:dyDescent="0.15"/>
    <row r="36" spans="1:9" x14ac:dyDescent="0.15">
      <c r="A36" s="8" t="s">
        <v>37</v>
      </c>
      <c r="B36" s="8" t="s">
        <v>9</v>
      </c>
      <c r="G36" s="16">
        <f>ROUND((G28*50/100)*G32,2)</f>
        <v>0</v>
      </c>
    </row>
    <row r="37" spans="1:9" ht="24" customHeight="1" x14ac:dyDescent="0.15">
      <c r="B37" s="82" t="s">
        <v>169</v>
      </c>
      <c r="C37" s="82"/>
      <c r="D37" s="82"/>
      <c r="E37" s="82"/>
      <c r="F37" s="82"/>
    </row>
    <row r="38" spans="1:9" ht="12.5" customHeight="1" x14ac:dyDescent="0.15"/>
    <row r="39" spans="1:9" x14ac:dyDescent="0.15">
      <c r="A39" s="8" t="s">
        <v>38</v>
      </c>
      <c r="B39" s="8" t="s">
        <v>39</v>
      </c>
      <c r="G39" s="16">
        <f>ROUND((G15*50/100)*G32,2)</f>
        <v>0</v>
      </c>
    </row>
    <row r="40" spans="1:9" ht="26.25" customHeight="1" x14ac:dyDescent="0.15">
      <c r="B40" s="82" t="s">
        <v>170</v>
      </c>
      <c r="C40" s="82"/>
      <c r="D40" s="82"/>
      <c r="E40" s="82"/>
      <c r="F40" s="82"/>
    </row>
    <row r="41" spans="1:9" ht="12.5" customHeight="1" x14ac:dyDescent="0.15"/>
    <row r="42" spans="1:9" x14ac:dyDescent="0.15">
      <c r="A42" s="8" t="s">
        <v>40</v>
      </c>
      <c r="B42" s="8" t="s">
        <v>19</v>
      </c>
      <c r="G42" s="16">
        <f>G36-G39</f>
        <v>0</v>
      </c>
    </row>
    <row r="43" spans="1:9" x14ac:dyDescent="0.15">
      <c r="B43" s="44" t="s">
        <v>41</v>
      </c>
    </row>
    <row r="44" spans="1:9" ht="12.5" customHeight="1" x14ac:dyDescent="0.15">
      <c r="B44" s="17"/>
    </row>
    <row r="45" spans="1:9" x14ac:dyDescent="0.15">
      <c r="A45" s="31" t="s">
        <v>177</v>
      </c>
      <c r="B45" s="31" t="s">
        <v>208</v>
      </c>
      <c r="C45" s="31"/>
      <c r="D45" s="31"/>
      <c r="E45" s="31"/>
      <c r="F45" s="31"/>
      <c r="G45" s="52"/>
    </row>
    <row r="46" spans="1:9" x14ac:dyDescent="0.15">
      <c r="A46" s="31"/>
      <c r="B46" s="35" t="s">
        <v>240</v>
      </c>
      <c r="C46" s="42"/>
      <c r="D46" s="31"/>
      <c r="E46" s="31"/>
      <c r="F46" s="31"/>
      <c r="G46" s="8" t="str">
        <f>IF(G45="","",IF(G45&lt;=G17,"FEHLER Datum zweite Vergütungsanpassung",""))</f>
        <v/>
      </c>
    </row>
    <row r="47" spans="1:9" x14ac:dyDescent="0.15">
      <c r="A47" s="31"/>
      <c r="B47" s="32"/>
      <c r="C47" s="31"/>
      <c r="D47" s="31"/>
      <c r="E47" s="31"/>
      <c r="F47" s="31"/>
    </row>
    <row r="48" spans="1:9" x14ac:dyDescent="0.15">
      <c r="A48" s="31" t="s">
        <v>178</v>
      </c>
      <c r="B48" s="31" t="s">
        <v>174</v>
      </c>
      <c r="C48" s="31"/>
      <c r="D48" s="31"/>
      <c r="E48" s="31"/>
      <c r="F48" s="31"/>
      <c r="G48" s="51"/>
    </row>
    <row r="49" spans="1:7" x14ac:dyDescent="0.15">
      <c r="A49" s="31"/>
      <c r="B49" s="31"/>
      <c r="C49" s="31"/>
      <c r="D49" s="31"/>
      <c r="E49" s="31"/>
      <c r="F49" s="31"/>
      <c r="G49" s="26"/>
    </row>
    <row r="50" spans="1:7" x14ac:dyDescent="0.15">
      <c r="A50" s="31" t="s">
        <v>179</v>
      </c>
      <c r="B50" s="31" t="s">
        <v>176</v>
      </c>
      <c r="C50" s="31"/>
      <c r="D50" s="31"/>
      <c r="E50" s="31"/>
      <c r="F50" s="31"/>
      <c r="G50" s="27">
        <f>ROUND(G28*G48*G22,2)</f>
        <v>0</v>
      </c>
    </row>
    <row r="51" spans="1:7" x14ac:dyDescent="0.15">
      <c r="A51" s="31"/>
      <c r="B51" s="31"/>
      <c r="C51" s="31"/>
      <c r="D51" s="31"/>
      <c r="E51" s="31"/>
      <c r="F51" s="31"/>
      <c r="G51" s="28"/>
    </row>
    <row r="52" spans="1:7" x14ac:dyDescent="0.15">
      <c r="A52" s="31" t="s">
        <v>180</v>
      </c>
      <c r="B52" s="31" t="s">
        <v>175</v>
      </c>
      <c r="C52" s="31"/>
      <c r="D52" s="31"/>
      <c r="E52" s="31"/>
      <c r="F52" s="31"/>
      <c r="G52" s="27">
        <f>G28+G50</f>
        <v>0</v>
      </c>
    </row>
    <row r="53" spans="1:7" ht="12" customHeight="1" x14ac:dyDescent="0.15">
      <c r="A53" s="31"/>
      <c r="B53" s="31"/>
      <c r="C53" s="31"/>
      <c r="D53" s="31"/>
      <c r="E53" s="31"/>
      <c r="F53" s="31"/>
      <c r="G53" s="28"/>
    </row>
    <row r="54" spans="1:7" x14ac:dyDescent="0.15">
      <c r="A54" s="31" t="s">
        <v>181</v>
      </c>
      <c r="B54" s="31" t="s">
        <v>280</v>
      </c>
      <c r="C54" s="31"/>
      <c r="D54" s="31"/>
      <c r="E54" s="31"/>
      <c r="F54" s="31"/>
      <c r="G54" s="28"/>
    </row>
    <row r="55" spans="1:7" ht="15" customHeight="1" x14ac:dyDescent="0.15">
      <c r="A55" s="31"/>
      <c r="B55" s="33" t="s">
        <v>26</v>
      </c>
      <c r="C55" s="31"/>
      <c r="D55" s="31"/>
      <c r="E55" s="31"/>
      <c r="F55" s="31"/>
      <c r="G55" s="50"/>
    </row>
    <row r="56" spans="1:7" ht="25.5" customHeight="1" x14ac:dyDescent="0.15">
      <c r="A56" s="31"/>
      <c r="B56" s="83" t="s">
        <v>36</v>
      </c>
      <c r="C56" s="83"/>
      <c r="D56" s="83"/>
      <c r="E56" s="83"/>
      <c r="F56" s="83"/>
    </row>
    <row r="57" spans="1:7" s="34" customFormat="1" x14ac:dyDescent="0.15">
      <c r="A57" s="36"/>
      <c r="B57" s="37" t="s">
        <v>189</v>
      </c>
      <c r="C57" s="38" t="str">
        <f>IF(G45="","",G45)</f>
        <v/>
      </c>
      <c r="D57" s="37"/>
      <c r="E57" s="38"/>
      <c r="F57" s="37"/>
    </row>
    <row r="58" spans="1:7" ht="12" customHeight="1" x14ac:dyDescent="0.15">
      <c r="A58" s="31"/>
      <c r="B58" s="54"/>
      <c r="C58" s="54"/>
      <c r="D58" s="54"/>
      <c r="E58" s="54"/>
      <c r="F58" s="54"/>
    </row>
    <row r="59" spans="1:7" ht="14.25" customHeight="1" x14ac:dyDescent="0.15">
      <c r="A59" s="31" t="s">
        <v>185</v>
      </c>
      <c r="B59" s="31" t="s">
        <v>9</v>
      </c>
      <c r="C59" s="31"/>
      <c r="D59" s="31"/>
      <c r="E59" s="31"/>
      <c r="F59" s="31"/>
      <c r="G59" s="27">
        <f>ROUND((G52*50/100)*G55,2)</f>
        <v>0</v>
      </c>
    </row>
    <row r="60" spans="1:7" ht="30.75" customHeight="1" x14ac:dyDescent="0.15">
      <c r="A60" s="31"/>
      <c r="B60" s="79" t="s">
        <v>182</v>
      </c>
      <c r="C60" s="79"/>
      <c r="D60" s="79"/>
      <c r="E60" s="79"/>
      <c r="F60" s="79"/>
    </row>
    <row r="61" spans="1:7" ht="12" customHeight="1" x14ac:dyDescent="0.15">
      <c r="A61" s="31"/>
      <c r="B61" s="55"/>
      <c r="C61" s="55"/>
      <c r="D61" s="55"/>
      <c r="E61" s="55"/>
      <c r="F61" s="55"/>
    </row>
    <row r="62" spans="1:7" ht="14.25" customHeight="1" x14ac:dyDescent="0.15">
      <c r="A62" s="31" t="s">
        <v>186</v>
      </c>
      <c r="B62" s="31" t="s">
        <v>39</v>
      </c>
      <c r="C62" s="31"/>
      <c r="D62" s="31"/>
      <c r="E62" s="31"/>
      <c r="F62" s="31"/>
    </row>
    <row r="63" spans="1:7" ht="27" customHeight="1" x14ac:dyDescent="0.15">
      <c r="A63" s="31"/>
      <c r="B63" s="79" t="s">
        <v>183</v>
      </c>
      <c r="C63" s="79"/>
      <c r="D63" s="79"/>
      <c r="E63" s="79"/>
      <c r="F63" s="79"/>
      <c r="G63" s="27">
        <f>ROUND((G15*50/100)*G55,2)</f>
        <v>0</v>
      </c>
    </row>
    <row r="64" spans="1:7" ht="12" customHeight="1" x14ac:dyDescent="0.15">
      <c r="A64" s="31"/>
      <c r="B64" s="55"/>
      <c r="C64" s="55"/>
      <c r="D64" s="55"/>
      <c r="E64" s="55"/>
      <c r="F64" s="55"/>
      <c r="G64" s="28"/>
    </row>
    <row r="65" spans="1:7" ht="14.25" customHeight="1" x14ac:dyDescent="0.15">
      <c r="A65" s="31" t="s">
        <v>187</v>
      </c>
      <c r="B65" s="31" t="s">
        <v>209</v>
      </c>
      <c r="C65" s="31"/>
      <c r="D65" s="31"/>
      <c r="E65" s="31"/>
      <c r="F65" s="31"/>
      <c r="G65" s="29">
        <f>G59-G63</f>
        <v>0</v>
      </c>
    </row>
    <row r="66" spans="1:7" ht="14.25" customHeight="1" x14ac:dyDescent="0.15">
      <c r="A66" s="15"/>
      <c r="B66" s="15"/>
      <c r="C66" s="15"/>
      <c r="D66" s="15"/>
      <c r="E66" s="15"/>
      <c r="F66" s="15"/>
      <c r="G66" s="30"/>
    </row>
    <row r="67" spans="1:7" ht="14.25" customHeight="1" x14ac:dyDescent="0.15">
      <c r="A67" s="15"/>
      <c r="B67" s="15"/>
      <c r="C67" s="15"/>
      <c r="D67" s="15"/>
      <c r="E67" s="15"/>
      <c r="F67" s="15"/>
      <c r="G67" s="30"/>
    </row>
    <row r="68" spans="1:7" x14ac:dyDescent="0.15">
      <c r="A68" s="61" t="s">
        <v>230</v>
      </c>
      <c r="B68" s="61" t="s">
        <v>265</v>
      </c>
      <c r="C68" s="61"/>
      <c r="D68" s="61"/>
      <c r="E68" s="61"/>
      <c r="F68" s="61"/>
      <c r="G68" s="52"/>
    </row>
    <row r="69" spans="1:7" x14ac:dyDescent="0.15">
      <c r="A69" s="61"/>
      <c r="B69" s="62" t="s">
        <v>240</v>
      </c>
      <c r="C69" s="63"/>
      <c r="D69" s="61"/>
      <c r="E69" s="61"/>
      <c r="F69" s="61"/>
      <c r="G69" s="8" t="str">
        <f>IF(G68="","",IF(G68&lt;=G38,"FEHLER Datum zweite Vergütungsanpassung",""))</f>
        <v/>
      </c>
    </row>
    <row r="70" spans="1:7" x14ac:dyDescent="0.15">
      <c r="A70" s="61"/>
      <c r="B70" s="64"/>
      <c r="C70" s="61"/>
      <c r="D70" s="61"/>
      <c r="E70" s="61"/>
      <c r="F70" s="61"/>
    </row>
    <row r="71" spans="1:7" x14ac:dyDescent="0.15">
      <c r="A71" s="61" t="s">
        <v>231</v>
      </c>
      <c r="B71" s="61" t="s">
        <v>245</v>
      </c>
      <c r="C71" s="61"/>
      <c r="D71" s="61"/>
      <c r="E71" s="61"/>
      <c r="F71" s="61"/>
      <c r="G71" s="51"/>
    </row>
    <row r="72" spans="1:7" x14ac:dyDescent="0.15">
      <c r="A72" s="61"/>
      <c r="B72" s="61"/>
      <c r="C72" s="61"/>
      <c r="D72" s="61"/>
      <c r="E72" s="61"/>
      <c r="F72" s="61"/>
      <c r="G72" s="26"/>
    </row>
    <row r="73" spans="1:7" x14ac:dyDescent="0.15">
      <c r="A73" s="61" t="s">
        <v>232</v>
      </c>
      <c r="B73" s="61" t="s">
        <v>243</v>
      </c>
      <c r="C73" s="61"/>
      <c r="D73" s="61"/>
      <c r="E73" s="61"/>
      <c r="F73" s="61"/>
      <c r="G73" s="27">
        <f>ROUND(G52*G71*G22,2)</f>
        <v>0</v>
      </c>
    </row>
    <row r="74" spans="1:7" x14ac:dyDescent="0.15">
      <c r="A74" s="61"/>
      <c r="B74" s="61"/>
      <c r="C74" s="61"/>
      <c r="D74" s="61"/>
      <c r="E74" s="61"/>
      <c r="F74" s="61"/>
      <c r="G74" s="28"/>
    </row>
    <row r="75" spans="1:7" x14ac:dyDescent="0.15">
      <c r="A75" s="61" t="s">
        <v>233</v>
      </c>
      <c r="B75" s="61" t="s">
        <v>244</v>
      </c>
      <c r="C75" s="61"/>
      <c r="D75" s="61"/>
      <c r="E75" s="61"/>
      <c r="F75" s="61"/>
      <c r="G75" s="27">
        <f>G52+G73</f>
        <v>0</v>
      </c>
    </row>
    <row r="76" spans="1:7" ht="12" customHeight="1" x14ac:dyDescent="0.15">
      <c r="A76" s="61"/>
      <c r="B76" s="61"/>
      <c r="C76" s="61"/>
      <c r="D76" s="61"/>
      <c r="E76" s="61"/>
      <c r="F76" s="61"/>
      <c r="G76" s="28"/>
    </row>
    <row r="77" spans="1:7" x14ac:dyDescent="0.15">
      <c r="A77" s="61" t="s">
        <v>234</v>
      </c>
      <c r="B77" s="61" t="s">
        <v>280</v>
      </c>
      <c r="C77" s="61"/>
      <c r="D77" s="61"/>
      <c r="E77" s="61"/>
      <c r="F77" s="61"/>
      <c r="G77" s="28"/>
    </row>
    <row r="78" spans="1:7" ht="15" customHeight="1" x14ac:dyDescent="0.15">
      <c r="A78" s="61"/>
      <c r="B78" s="65" t="s">
        <v>26</v>
      </c>
      <c r="C78" s="61"/>
      <c r="D78" s="61"/>
      <c r="E78" s="61"/>
      <c r="F78" s="61"/>
      <c r="G78" s="50"/>
    </row>
    <row r="79" spans="1:7" ht="25.5" customHeight="1" x14ac:dyDescent="0.15">
      <c r="A79" s="61"/>
      <c r="B79" s="94" t="s">
        <v>36</v>
      </c>
      <c r="C79" s="94"/>
      <c r="D79" s="94"/>
      <c r="E79" s="94"/>
      <c r="F79" s="94"/>
    </row>
    <row r="80" spans="1:7" s="34" customFormat="1" x14ac:dyDescent="0.15">
      <c r="A80" s="66"/>
      <c r="B80" s="67" t="s">
        <v>189</v>
      </c>
      <c r="C80" s="68" t="str">
        <f>IF(G68="","",G68)</f>
        <v/>
      </c>
      <c r="D80" s="67" t="s">
        <v>190</v>
      </c>
      <c r="E80" s="68">
        <v>44742</v>
      </c>
      <c r="F80" s="67"/>
    </row>
    <row r="81" spans="1:7" ht="12" customHeight="1" x14ac:dyDescent="0.15">
      <c r="A81" s="61"/>
      <c r="B81" s="69"/>
      <c r="C81" s="69"/>
      <c r="D81" s="69"/>
      <c r="E81" s="69"/>
      <c r="F81" s="69"/>
    </row>
    <row r="82" spans="1:7" ht="14.25" customHeight="1" x14ac:dyDescent="0.15">
      <c r="A82" s="61" t="s">
        <v>235</v>
      </c>
      <c r="B82" s="61" t="s">
        <v>9</v>
      </c>
      <c r="C82" s="61"/>
      <c r="D82" s="61"/>
      <c r="E82" s="61"/>
      <c r="F82" s="61"/>
      <c r="G82" s="27">
        <f>ROUND((G75*50/100)*G78,2)</f>
        <v>0</v>
      </c>
    </row>
    <row r="83" spans="1:7" ht="30.75" customHeight="1" x14ac:dyDescent="0.15">
      <c r="A83" s="61"/>
      <c r="B83" s="95" t="s">
        <v>276</v>
      </c>
      <c r="C83" s="96"/>
      <c r="D83" s="96"/>
      <c r="E83" s="96"/>
      <c r="F83" s="96"/>
    </row>
    <row r="84" spans="1:7" ht="12" customHeight="1" x14ac:dyDescent="0.15">
      <c r="A84" s="61"/>
      <c r="B84" s="70"/>
      <c r="C84" s="70"/>
      <c r="D84" s="70"/>
      <c r="E84" s="70"/>
      <c r="F84" s="70"/>
    </row>
    <row r="85" spans="1:7" ht="14.25" customHeight="1" x14ac:dyDescent="0.15">
      <c r="A85" s="61" t="s">
        <v>236</v>
      </c>
      <c r="B85" s="61" t="s">
        <v>39</v>
      </c>
      <c r="C85" s="61"/>
      <c r="D85" s="61"/>
      <c r="E85" s="61"/>
      <c r="F85" s="61"/>
    </row>
    <row r="86" spans="1:7" ht="27" customHeight="1" x14ac:dyDescent="0.15">
      <c r="A86" s="61"/>
      <c r="B86" s="95" t="s">
        <v>277</v>
      </c>
      <c r="C86" s="96"/>
      <c r="D86" s="96"/>
      <c r="E86" s="96"/>
      <c r="F86" s="96"/>
      <c r="G86" s="27">
        <f>ROUND((G15*50/100)*G78,2)</f>
        <v>0</v>
      </c>
    </row>
    <row r="87" spans="1:7" ht="12" customHeight="1" x14ac:dyDescent="0.15">
      <c r="A87" s="61"/>
      <c r="B87" s="70"/>
      <c r="C87" s="70"/>
      <c r="D87" s="70"/>
      <c r="E87" s="70"/>
      <c r="F87" s="70"/>
      <c r="G87" s="28"/>
    </row>
    <row r="88" spans="1:7" ht="14.25" customHeight="1" x14ac:dyDescent="0.15">
      <c r="A88" s="61" t="s">
        <v>237</v>
      </c>
      <c r="B88" s="61" t="s">
        <v>266</v>
      </c>
      <c r="C88" s="61"/>
      <c r="D88" s="61"/>
      <c r="E88" s="61"/>
      <c r="F88" s="61"/>
      <c r="G88" s="29">
        <f>G82-G86</f>
        <v>0</v>
      </c>
    </row>
    <row r="89" spans="1:7" ht="14.25" customHeight="1" x14ac:dyDescent="0.15">
      <c r="A89" s="15"/>
      <c r="B89" s="15"/>
      <c r="C89" s="15"/>
      <c r="D89" s="15"/>
      <c r="E89" s="15"/>
      <c r="F89" s="15"/>
      <c r="G89" s="30"/>
    </row>
    <row r="90" spans="1:7" ht="14.25" customHeight="1" x14ac:dyDescent="0.15">
      <c r="A90" s="15" t="s">
        <v>238</v>
      </c>
      <c r="B90" s="56" t="s">
        <v>210</v>
      </c>
      <c r="C90" s="15"/>
      <c r="D90" s="15"/>
      <c r="E90" s="15"/>
      <c r="F90" s="15"/>
      <c r="G90" s="29">
        <f>G42+G65+G88</f>
        <v>0</v>
      </c>
    </row>
    <row r="91" spans="1:7" ht="14.25" customHeight="1" x14ac:dyDescent="0.15">
      <c r="G91" s="30"/>
    </row>
    <row r="92" spans="1:7" x14ac:dyDescent="0.15">
      <c r="B92" s="1"/>
      <c r="D92" s="107"/>
      <c r="E92" s="107"/>
      <c r="F92" s="107"/>
    </row>
    <row r="93" spans="1:7" x14ac:dyDescent="0.15">
      <c r="B93" s="19" t="s">
        <v>12</v>
      </c>
      <c r="D93" s="19" t="s">
        <v>42</v>
      </c>
    </row>
    <row r="96" spans="1:7" x14ac:dyDescent="0.15">
      <c r="B96" s="100"/>
      <c r="C96" s="101"/>
      <c r="D96" s="101"/>
      <c r="E96" s="101"/>
      <c r="F96" s="101"/>
    </row>
    <row r="97" spans="2:7" x14ac:dyDescent="0.15">
      <c r="B97" s="19" t="s">
        <v>13</v>
      </c>
    </row>
    <row r="98" spans="2:7" ht="24" customHeight="1" x14ac:dyDescent="0.15">
      <c r="B98" s="93" t="s">
        <v>44</v>
      </c>
      <c r="C98" s="93"/>
      <c r="D98" s="93"/>
      <c r="E98" s="93"/>
      <c r="F98" s="93"/>
      <c r="G98" s="93"/>
    </row>
  </sheetData>
  <sheetProtection algorithmName="SHA-512" hashValue="tRicd5EMTua//lqG8+0LRInQuk8glXRVLgUtpL4s0N8m45xDVREjFMUomYbuF4u4qeAn3w2LPPWHfLf5O21RAA==" saltValue="wdm6jX3Gc93NS7P0V2z9QQ==" spinCount="100000" sheet="1" objects="1" scenarios="1"/>
  <mergeCells count="18">
    <mergeCell ref="B98:G98"/>
    <mergeCell ref="B79:F79"/>
    <mergeCell ref="B83:F83"/>
    <mergeCell ref="B86:F86"/>
    <mergeCell ref="D92:F92"/>
    <mergeCell ref="B96:F96"/>
    <mergeCell ref="A1:G1"/>
    <mergeCell ref="B3:G3"/>
    <mergeCell ref="A5:G5"/>
    <mergeCell ref="C9:D9"/>
    <mergeCell ref="C11:G11"/>
    <mergeCell ref="B63:F63"/>
    <mergeCell ref="B34:F34"/>
    <mergeCell ref="B33:F33"/>
    <mergeCell ref="B37:F37"/>
    <mergeCell ref="B40:F40"/>
    <mergeCell ref="B56:F56"/>
    <mergeCell ref="B60:F60"/>
  </mergeCells>
  <dataValidations count="1">
    <dataValidation type="list" allowBlank="1" showInputMessage="1" showErrorMessage="1" sqref="G68 G17 G45" xr:uid="{00000000-0002-0000-0600-000000000000}">
      <formula1>$P$2:$P$28</formula1>
    </dataValidation>
  </dataValidations>
  <pageMargins left="0.70866141732283472" right="0.70866141732283472" top="0.78740157480314965" bottom="0.78740157480314965" header="0.31496062992125984" footer="0.31496062992125984"/>
  <pageSetup paperSize="9" scale="4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10000"/>
  <sheetViews>
    <sheetView showGridLines="0" zoomScaleNormal="100" workbookViewId="0"/>
  </sheetViews>
  <sheetFormatPr baseColWidth="10" defaultColWidth="11" defaultRowHeight="14" x14ac:dyDescent="0.15"/>
  <cols>
    <col min="1" max="16384" width="11" style="21"/>
  </cols>
  <sheetData>
    <row r="1" spans="1:7" s="20" customFormat="1" x14ac:dyDescent="0.15">
      <c r="A1" s="20" t="s">
        <v>217</v>
      </c>
    </row>
    <row r="2" spans="1:7" x14ac:dyDescent="0.15">
      <c r="A2" s="20" t="s">
        <v>218</v>
      </c>
    </row>
    <row r="5" spans="1:7" s="8" customFormat="1" x14ac:dyDescent="0.15">
      <c r="A5" s="11" t="s">
        <v>0</v>
      </c>
      <c r="B5" s="11"/>
      <c r="C5" s="11"/>
      <c r="D5" s="11"/>
      <c r="E5" s="11"/>
      <c r="F5" s="11"/>
      <c r="G5" s="11"/>
    </row>
    <row r="6" spans="1:7" s="8" customFormat="1" x14ac:dyDescent="0.15"/>
    <row r="7" spans="1:7" s="8" customFormat="1" x14ac:dyDescent="0.15">
      <c r="A7" s="8" t="s">
        <v>1</v>
      </c>
      <c r="C7" s="109" t="str">
        <f>IF('Kostenträger 1'!$C$9:$D$9="","",'Kostenträger 1'!$C$9:$D$9)</f>
        <v/>
      </c>
      <c r="D7" s="110"/>
    </row>
    <row r="8" spans="1:7" s="8" customFormat="1" x14ac:dyDescent="0.15">
      <c r="C8" s="12"/>
      <c r="D8" s="13"/>
    </row>
    <row r="9" spans="1:7" s="8" customFormat="1" x14ac:dyDescent="0.15">
      <c r="A9" s="8" t="s">
        <v>2</v>
      </c>
      <c r="C9" s="111" t="str">
        <f>IF('Kostenträger 1'!$C$11:$G$11="","",'Kostenträger 1'!$C$11:$G$11)</f>
        <v/>
      </c>
      <c r="D9" s="112"/>
      <c r="E9" s="112"/>
      <c r="F9" s="112"/>
      <c r="G9" s="113"/>
    </row>
    <row r="10" spans="1:7" s="8" customFormat="1" ht="12" customHeight="1" x14ac:dyDescent="0.15">
      <c r="C10" s="22"/>
      <c r="D10" s="23"/>
      <c r="E10" s="23"/>
      <c r="F10" s="23"/>
      <c r="G10" s="23"/>
    </row>
    <row r="12" spans="1:7" x14ac:dyDescent="0.15">
      <c r="A12" s="24" t="s">
        <v>275</v>
      </c>
      <c r="B12" s="24"/>
      <c r="C12" s="24"/>
      <c r="D12" s="24"/>
      <c r="E12" s="24"/>
      <c r="F12" s="24"/>
      <c r="G12" s="24"/>
    </row>
    <row r="13" spans="1:7" x14ac:dyDescent="0.15">
      <c r="A13" s="21" t="s">
        <v>219</v>
      </c>
    </row>
    <row r="16" spans="1:7" x14ac:dyDescent="0.15">
      <c r="A16" s="21" t="s">
        <v>20</v>
      </c>
      <c r="F16" s="114">
        <f>'Kostenträger 1'!G90</f>
        <v>0</v>
      </c>
      <c r="G16" s="115"/>
    </row>
    <row r="18" spans="1:7" x14ac:dyDescent="0.15">
      <c r="A18" s="21" t="s">
        <v>21</v>
      </c>
      <c r="F18" s="114">
        <f>'Kostenträger 2'!G90</f>
        <v>0</v>
      </c>
      <c r="G18" s="115"/>
    </row>
    <row r="20" spans="1:7" x14ac:dyDescent="0.15">
      <c r="A20" s="21" t="s">
        <v>22</v>
      </c>
      <c r="F20" s="114">
        <f>'Kostenträger 3'!G90</f>
        <v>0</v>
      </c>
      <c r="G20" s="115"/>
    </row>
    <row r="22" spans="1:7" x14ac:dyDescent="0.15">
      <c r="A22" s="21" t="s">
        <v>23</v>
      </c>
      <c r="F22" s="114">
        <f>'Kostenträger 4'!G90</f>
        <v>0</v>
      </c>
      <c r="G22" s="115"/>
    </row>
    <row r="24" spans="1:7" x14ac:dyDescent="0.15">
      <c r="A24" s="21" t="s">
        <v>24</v>
      </c>
      <c r="F24" s="114">
        <f>'Kostenträger 5'!G90</f>
        <v>0</v>
      </c>
      <c r="G24" s="115"/>
    </row>
    <row r="26" spans="1:7" ht="22.5" customHeight="1" x14ac:dyDescent="0.15">
      <c r="A26" s="20" t="s">
        <v>27</v>
      </c>
      <c r="F26" s="114">
        <f>F16+F18+F20+F22+F24</f>
        <v>0</v>
      </c>
      <c r="G26" s="115"/>
    </row>
    <row r="27" spans="1:7" s="24" customFormat="1" x14ac:dyDescent="0.15"/>
    <row r="30" spans="1:7" s="8" customFormat="1" x14ac:dyDescent="0.15">
      <c r="A30" s="8" t="s">
        <v>11</v>
      </c>
    </row>
    <row r="31" spans="1:7" s="8" customFormat="1" ht="28.5" customHeight="1" x14ac:dyDescent="0.15"/>
    <row r="32" spans="1:7" s="8" customFormat="1" x14ac:dyDescent="0.15">
      <c r="A32" s="1"/>
      <c r="C32" s="116"/>
      <c r="D32" s="116"/>
      <c r="E32" s="116"/>
    </row>
    <row r="33" spans="1:6" s="8" customFormat="1" x14ac:dyDescent="0.15">
      <c r="A33" s="19" t="s">
        <v>12</v>
      </c>
      <c r="C33" s="19" t="s">
        <v>42</v>
      </c>
    </row>
    <row r="34" spans="1:6" s="8" customFormat="1" x14ac:dyDescent="0.15"/>
    <row r="36" spans="1:6" x14ac:dyDescent="0.15">
      <c r="A36" s="100"/>
      <c r="B36" s="101"/>
      <c r="C36" s="101"/>
      <c r="D36" s="101"/>
      <c r="E36" s="101"/>
    </row>
    <row r="37" spans="1:6" x14ac:dyDescent="0.15">
      <c r="A37" s="19" t="s">
        <v>13</v>
      </c>
      <c r="B37" s="8"/>
      <c r="C37" s="8"/>
      <c r="D37" s="8"/>
      <c r="E37" s="8"/>
    </row>
    <row r="38" spans="1:6" ht="21" customHeight="1" x14ac:dyDescent="0.15">
      <c r="A38" s="93" t="s">
        <v>44</v>
      </c>
      <c r="B38" s="93"/>
      <c r="C38" s="93"/>
      <c r="D38" s="93"/>
      <c r="E38" s="93"/>
      <c r="F38" s="93"/>
    </row>
    <row r="10000" spans="27:27" ht="45" x14ac:dyDescent="0.15">
      <c r="AA10000" s="25" t="s">
        <v>43</v>
      </c>
    </row>
  </sheetData>
  <sheetProtection algorithmName="SHA-512" hashValue="KZB2LxCAQS9lB/X//BV8papft5HAKqgzcdSWU/RWSLzUfkDjTJtQJucpxJ/HIOAwO0VlTGz/v5qWNtMCdCInkg==" saltValue="3X1B/BiOnrXoUVl5GIrrCQ==" spinCount="100000" sheet="1" objects="1" scenarios="1"/>
  <mergeCells count="11">
    <mergeCell ref="F18:G18"/>
    <mergeCell ref="C7:D7"/>
    <mergeCell ref="C9:G9"/>
    <mergeCell ref="F16:G16"/>
    <mergeCell ref="A38:F38"/>
    <mergeCell ref="F20:G20"/>
    <mergeCell ref="F22:G22"/>
    <mergeCell ref="F24:G24"/>
    <mergeCell ref="F26:G26"/>
    <mergeCell ref="A36:E36"/>
    <mergeCell ref="C32:E32"/>
  </mergeCells>
  <pageMargins left="0.70866141732283472" right="0.70866141732283472" top="0.78740157480314965" bottom="0.7874015748031496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25"/>
  <sheetViews>
    <sheetView workbookViewId="0">
      <selection activeCell="A5" sqref="A5"/>
    </sheetView>
  </sheetViews>
  <sheetFormatPr baseColWidth="10" defaultColWidth="11" defaultRowHeight="15" x14ac:dyDescent="0.2"/>
  <cols>
    <col min="1" max="1" width="11" style="5"/>
    <col min="2" max="2" width="66.6640625" style="5" customWidth="1"/>
    <col min="3" max="16384" width="11" style="4"/>
  </cols>
  <sheetData>
    <row r="1" spans="1:2" s="3" customFormat="1" x14ac:dyDescent="0.2">
      <c r="A1" s="2" t="s">
        <v>45</v>
      </c>
      <c r="B1" s="2" t="s">
        <v>46</v>
      </c>
    </row>
    <row r="2" spans="1:2" x14ac:dyDescent="0.2">
      <c r="A2" s="5">
        <v>260310879</v>
      </c>
      <c r="B2" s="5" t="s">
        <v>47</v>
      </c>
    </row>
    <row r="3" spans="1:2" x14ac:dyDescent="0.2">
      <c r="A3" s="5">
        <v>260310891</v>
      </c>
      <c r="B3" s="5" t="s">
        <v>48</v>
      </c>
    </row>
    <row r="4" spans="1:2" x14ac:dyDescent="0.2">
      <c r="A4" s="5">
        <v>260310915</v>
      </c>
      <c r="B4" s="5" t="s">
        <v>49</v>
      </c>
    </row>
    <row r="5" spans="1:2" x14ac:dyDescent="0.2">
      <c r="A5" s="5">
        <v>260311039</v>
      </c>
      <c r="B5" s="5" t="s">
        <v>50</v>
      </c>
    </row>
    <row r="6" spans="1:2" x14ac:dyDescent="0.2">
      <c r="A6" s="5">
        <v>260320121</v>
      </c>
      <c r="B6" s="5" t="s">
        <v>51</v>
      </c>
    </row>
    <row r="7" spans="1:2" x14ac:dyDescent="0.2">
      <c r="A7" s="5">
        <v>260320267</v>
      </c>
      <c r="B7" s="5" t="s">
        <v>52</v>
      </c>
    </row>
    <row r="8" spans="1:2" x14ac:dyDescent="0.2">
      <c r="A8" s="5">
        <v>260320917</v>
      </c>
      <c r="B8" s="5" t="s">
        <v>53</v>
      </c>
    </row>
    <row r="9" spans="1:2" x14ac:dyDescent="0.2">
      <c r="A9" s="5">
        <v>260321075</v>
      </c>
      <c r="B9" s="5" t="s">
        <v>54</v>
      </c>
    </row>
    <row r="10" spans="1:2" x14ac:dyDescent="0.2">
      <c r="A10" s="5">
        <v>260321100</v>
      </c>
      <c r="B10" s="5" t="s">
        <v>55</v>
      </c>
    </row>
    <row r="11" spans="1:2" x14ac:dyDescent="0.2">
      <c r="A11" s="5">
        <v>260330247</v>
      </c>
      <c r="B11" s="5" t="s">
        <v>56</v>
      </c>
    </row>
    <row r="12" spans="1:2" x14ac:dyDescent="0.2">
      <c r="A12" s="5">
        <v>260330646</v>
      </c>
      <c r="B12" s="5" t="s">
        <v>57</v>
      </c>
    </row>
    <row r="13" spans="1:2" x14ac:dyDescent="0.2">
      <c r="A13" s="5">
        <v>260330839</v>
      </c>
      <c r="B13" s="5" t="s">
        <v>58</v>
      </c>
    </row>
    <row r="14" spans="1:2" x14ac:dyDescent="0.2">
      <c r="A14" s="5">
        <v>260340045</v>
      </c>
      <c r="B14" s="5" t="s">
        <v>59</v>
      </c>
    </row>
    <row r="15" spans="1:2" x14ac:dyDescent="0.2">
      <c r="A15" s="5">
        <v>260340056</v>
      </c>
      <c r="B15" s="5" t="s">
        <v>60</v>
      </c>
    </row>
    <row r="16" spans="1:2" x14ac:dyDescent="0.2">
      <c r="A16" s="5">
        <v>260340067</v>
      </c>
      <c r="B16" s="5" t="s">
        <v>61</v>
      </c>
    </row>
    <row r="17" spans="1:2" x14ac:dyDescent="0.2">
      <c r="A17" s="5">
        <v>260340147</v>
      </c>
      <c r="B17" s="5" t="s">
        <v>62</v>
      </c>
    </row>
    <row r="18" spans="1:2" x14ac:dyDescent="0.2">
      <c r="A18" s="5">
        <v>260340557</v>
      </c>
      <c r="B18" s="5" t="s">
        <v>63</v>
      </c>
    </row>
    <row r="19" spans="1:2" x14ac:dyDescent="0.2">
      <c r="A19" s="5">
        <v>260340637</v>
      </c>
      <c r="B19" s="5" t="s">
        <v>64</v>
      </c>
    </row>
    <row r="20" spans="1:2" x14ac:dyDescent="0.2">
      <c r="A20" s="5">
        <v>510346757</v>
      </c>
      <c r="B20" s="5" t="s">
        <v>65</v>
      </c>
    </row>
    <row r="21" spans="1:2" x14ac:dyDescent="0.2">
      <c r="A21" s="5">
        <v>260340999</v>
      </c>
      <c r="B21" s="5" t="s">
        <v>66</v>
      </c>
    </row>
    <row r="22" spans="1:2" x14ac:dyDescent="0.2">
      <c r="A22" s="5">
        <v>260341397</v>
      </c>
      <c r="B22" s="5" t="s">
        <v>67</v>
      </c>
    </row>
    <row r="23" spans="1:2" x14ac:dyDescent="0.2">
      <c r="A23" s="5">
        <v>260341400</v>
      </c>
      <c r="B23" s="5" t="s">
        <v>68</v>
      </c>
    </row>
    <row r="24" spans="1:2" x14ac:dyDescent="0.2">
      <c r="A24" s="5">
        <v>260341488</v>
      </c>
      <c r="B24" s="5" t="s">
        <v>69</v>
      </c>
    </row>
    <row r="25" spans="1:2" x14ac:dyDescent="0.2">
      <c r="A25" s="5">
        <v>260341514</v>
      </c>
      <c r="B25" s="5" t="s">
        <v>70</v>
      </c>
    </row>
    <row r="26" spans="1:2" x14ac:dyDescent="0.2">
      <c r="A26" s="5">
        <v>260341627</v>
      </c>
      <c r="B26" s="5" t="s">
        <v>71</v>
      </c>
    </row>
    <row r="27" spans="1:2" x14ac:dyDescent="0.2">
      <c r="A27" s="5">
        <v>269710019</v>
      </c>
      <c r="B27" s="5" t="s">
        <v>72</v>
      </c>
    </row>
    <row r="28" spans="1:2" x14ac:dyDescent="0.2">
      <c r="A28" s="5">
        <v>269710064</v>
      </c>
      <c r="B28" s="5" t="s">
        <v>73</v>
      </c>
    </row>
    <row r="29" spans="1:2" x14ac:dyDescent="0.2">
      <c r="A29" s="5">
        <v>269710075</v>
      </c>
      <c r="B29" s="5" t="s">
        <v>74</v>
      </c>
    </row>
    <row r="30" spans="1:2" x14ac:dyDescent="0.2">
      <c r="A30" s="5">
        <v>269710086</v>
      </c>
      <c r="B30" s="5" t="s">
        <v>75</v>
      </c>
    </row>
    <row r="31" spans="1:2" x14ac:dyDescent="0.2">
      <c r="A31" s="5">
        <v>269711076</v>
      </c>
      <c r="B31" s="5" t="s">
        <v>76</v>
      </c>
    </row>
    <row r="32" spans="1:2" x14ac:dyDescent="0.2">
      <c r="A32" s="5">
        <v>269711101</v>
      </c>
      <c r="B32" s="5" t="s">
        <v>77</v>
      </c>
    </row>
    <row r="33" spans="1:2" x14ac:dyDescent="0.2">
      <c r="A33" s="5">
        <v>269713045</v>
      </c>
      <c r="B33" s="5" t="s">
        <v>78</v>
      </c>
    </row>
    <row r="34" spans="1:2" x14ac:dyDescent="0.2">
      <c r="A34" s="5">
        <v>269770114</v>
      </c>
      <c r="B34" s="5" t="s">
        <v>79</v>
      </c>
    </row>
    <row r="35" spans="1:2" x14ac:dyDescent="0.2">
      <c r="A35" s="5">
        <v>269770227</v>
      </c>
      <c r="B35" s="5" t="s">
        <v>80</v>
      </c>
    </row>
    <row r="36" spans="1:2" x14ac:dyDescent="0.2">
      <c r="A36" s="5">
        <v>269780081</v>
      </c>
      <c r="B36" s="5" t="s">
        <v>81</v>
      </c>
    </row>
    <row r="37" spans="1:2" x14ac:dyDescent="0.2">
      <c r="A37" s="5">
        <v>470340023</v>
      </c>
      <c r="B37" s="5" t="s">
        <v>82</v>
      </c>
    </row>
    <row r="38" spans="1:2" x14ac:dyDescent="0.2">
      <c r="A38" s="5">
        <v>500312096</v>
      </c>
      <c r="B38" s="5" t="s">
        <v>83</v>
      </c>
    </row>
    <row r="39" spans="1:2" x14ac:dyDescent="0.2">
      <c r="A39" s="5">
        <v>500313304</v>
      </c>
      <c r="B39" s="5" t="s">
        <v>84</v>
      </c>
    </row>
    <row r="40" spans="1:2" x14ac:dyDescent="0.2">
      <c r="A40" s="5">
        <v>500321053</v>
      </c>
      <c r="B40" s="5" t="s">
        <v>85</v>
      </c>
    </row>
    <row r="41" spans="1:2" x14ac:dyDescent="0.2">
      <c r="A41" s="5">
        <v>500341865</v>
      </c>
      <c r="B41" s="5" t="s">
        <v>86</v>
      </c>
    </row>
    <row r="42" spans="1:2" x14ac:dyDescent="0.2">
      <c r="A42" s="5">
        <v>500342070</v>
      </c>
      <c r="B42" s="5" t="s">
        <v>87</v>
      </c>
    </row>
    <row r="43" spans="1:2" x14ac:dyDescent="0.2">
      <c r="A43" s="5">
        <v>500346290</v>
      </c>
      <c r="B43" s="5" t="s">
        <v>88</v>
      </c>
    </row>
    <row r="44" spans="1:2" x14ac:dyDescent="0.2">
      <c r="A44" s="5">
        <v>510310016</v>
      </c>
      <c r="B44" s="5" t="s">
        <v>89</v>
      </c>
    </row>
    <row r="45" spans="1:2" x14ac:dyDescent="0.2">
      <c r="A45" s="5">
        <v>510310209</v>
      </c>
      <c r="B45" s="5" t="s">
        <v>90</v>
      </c>
    </row>
    <row r="46" spans="1:2" x14ac:dyDescent="0.2">
      <c r="A46" s="5">
        <v>510311493</v>
      </c>
      <c r="B46" s="5" t="s">
        <v>91</v>
      </c>
    </row>
    <row r="47" spans="1:2" x14ac:dyDescent="0.2">
      <c r="A47" s="5">
        <v>510312779</v>
      </c>
      <c r="B47" s="5" t="s">
        <v>92</v>
      </c>
    </row>
    <row r="48" spans="1:2" x14ac:dyDescent="0.2">
      <c r="A48" s="5">
        <v>510312871</v>
      </c>
      <c r="B48" s="5" t="s">
        <v>93</v>
      </c>
    </row>
    <row r="49" spans="1:2" x14ac:dyDescent="0.2">
      <c r="A49" s="5">
        <v>510314225</v>
      </c>
      <c r="B49" s="5" t="s">
        <v>94</v>
      </c>
    </row>
    <row r="50" spans="1:2" x14ac:dyDescent="0.2">
      <c r="A50" s="5">
        <v>510314624</v>
      </c>
      <c r="B50" s="5" t="s">
        <v>95</v>
      </c>
    </row>
    <row r="51" spans="1:2" x14ac:dyDescent="0.2">
      <c r="A51" s="5">
        <v>510315000</v>
      </c>
      <c r="B51" s="5" t="s">
        <v>96</v>
      </c>
    </row>
    <row r="52" spans="1:2" x14ac:dyDescent="0.2">
      <c r="A52" s="5">
        <v>510315022</v>
      </c>
      <c r="B52" s="5" t="s">
        <v>97</v>
      </c>
    </row>
    <row r="53" spans="1:2" x14ac:dyDescent="0.2">
      <c r="A53" s="5">
        <v>510320018</v>
      </c>
      <c r="B53" s="5" t="s">
        <v>98</v>
      </c>
    </row>
    <row r="54" spans="1:2" x14ac:dyDescent="0.2">
      <c r="A54" s="5">
        <v>510320392</v>
      </c>
      <c r="B54" s="5" t="s">
        <v>99</v>
      </c>
    </row>
    <row r="55" spans="1:2" x14ac:dyDescent="0.2">
      <c r="A55" s="5">
        <v>510320848</v>
      </c>
      <c r="B55" s="5" t="s">
        <v>100</v>
      </c>
    </row>
    <row r="56" spans="1:2" x14ac:dyDescent="0.2">
      <c r="A56" s="5">
        <v>510324170</v>
      </c>
      <c r="B56" s="5" t="s">
        <v>101</v>
      </c>
    </row>
    <row r="57" spans="1:2" x14ac:dyDescent="0.2">
      <c r="A57" s="5">
        <v>510324502</v>
      </c>
      <c r="B57" s="5" t="s">
        <v>102</v>
      </c>
    </row>
    <row r="58" spans="1:2" x14ac:dyDescent="0.2">
      <c r="A58" s="5">
        <v>510325148</v>
      </c>
      <c r="B58" s="5" t="s">
        <v>103</v>
      </c>
    </row>
    <row r="59" spans="1:2" x14ac:dyDescent="0.2">
      <c r="A59" s="5">
        <v>510326285</v>
      </c>
      <c r="B59" s="5" t="s">
        <v>104</v>
      </c>
    </row>
    <row r="60" spans="1:2" x14ac:dyDescent="0.2">
      <c r="A60" s="5">
        <v>510326695</v>
      </c>
      <c r="B60" s="5" t="s">
        <v>105</v>
      </c>
    </row>
    <row r="61" spans="1:2" x14ac:dyDescent="0.2">
      <c r="A61" s="5">
        <v>510328050</v>
      </c>
      <c r="B61" s="5" t="s">
        <v>106</v>
      </c>
    </row>
    <row r="62" spans="1:2" x14ac:dyDescent="0.2">
      <c r="A62" s="5">
        <v>510330065</v>
      </c>
      <c r="B62" s="5" t="s">
        <v>107</v>
      </c>
    </row>
    <row r="63" spans="1:2" x14ac:dyDescent="0.2">
      <c r="A63" s="5">
        <v>510332318</v>
      </c>
      <c r="B63" s="5" t="s">
        <v>108</v>
      </c>
    </row>
    <row r="64" spans="1:2" x14ac:dyDescent="0.2">
      <c r="A64" s="5">
        <v>510334070</v>
      </c>
      <c r="B64" s="5" t="s">
        <v>109</v>
      </c>
    </row>
    <row r="65" spans="1:2" x14ac:dyDescent="0.2">
      <c r="A65" s="5">
        <v>510334980</v>
      </c>
      <c r="B65" s="5" t="s">
        <v>110</v>
      </c>
    </row>
    <row r="66" spans="1:2" x14ac:dyDescent="0.2">
      <c r="A66" s="5">
        <v>510335914</v>
      </c>
      <c r="B66" s="5" t="s">
        <v>111</v>
      </c>
    </row>
    <row r="67" spans="1:2" x14ac:dyDescent="0.2">
      <c r="A67" s="5">
        <v>510339008</v>
      </c>
      <c r="B67" s="5" t="s">
        <v>112</v>
      </c>
    </row>
    <row r="68" spans="1:2" x14ac:dyDescent="0.2">
      <c r="A68" s="5">
        <v>510340136</v>
      </c>
      <c r="B68" s="5" t="s">
        <v>113</v>
      </c>
    </row>
    <row r="69" spans="1:2" x14ac:dyDescent="0.2">
      <c r="A69" s="5">
        <v>510340374</v>
      </c>
      <c r="B69" s="5" t="s">
        <v>114</v>
      </c>
    </row>
    <row r="70" spans="1:2" x14ac:dyDescent="0.2">
      <c r="A70" s="5">
        <v>510340410</v>
      </c>
      <c r="B70" s="5" t="s">
        <v>115</v>
      </c>
    </row>
    <row r="71" spans="1:2" x14ac:dyDescent="0.2">
      <c r="A71" s="5">
        <v>510340740</v>
      </c>
      <c r="B71" s="5" t="s">
        <v>116</v>
      </c>
    </row>
    <row r="72" spans="1:2" x14ac:dyDescent="0.2">
      <c r="A72" s="5">
        <v>510341080</v>
      </c>
      <c r="B72" s="5" t="s">
        <v>117</v>
      </c>
    </row>
    <row r="73" spans="1:2" x14ac:dyDescent="0.2">
      <c r="A73" s="5">
        <v>510342183</v>
      </c>
      <c r="B73" s="5" t="s">
        <v>118</v>
      </c>
    </row>
    <row r="74" spans="1:2" x14ac:dyDescent="0.2">
      <c r="A74" s="5">
        <v>510342651</v>
      </c>
      <c r="B74" s="5" t="s">
        <v>119</v>
      </c>
    </row>
    <row r="75" spans="1:2" x14ac:dyDescent="0.2">
      <c r="A75" s="5">
        <v>510343561</v>
      </c>
      <c r="B75" s="5" t="s">
        <v>120</v>
      </c>
    </row>
    <row r="76" spans="1:2" x14ac:dyDescent="0.2">
      <c r="A76" s="5">
        <v>510344118</v>
      </c>
      <c r="B76" s="5" t="s">
        <v>121</v>
      </c>
    </row>
    <row r="77" spans="1:2" x14ac:dyDescent="0.2">
      <c r="A77" s="5">
        <v>510344232</v>
      </c>
      <c r="B77" s="5" t="s">
        <v>122</v>
      </c>
    </row>
    <row r="78" spans="1:2" x14ac:dyDescent="0.2">
      <c r="A78" s="5">
        <v>510347532</v>
      </c>
      <c r="B78" s="5" t="s">
        <v>123</v>
      </c>
    </row>
    <row r="79" spans="1:2" x14ac:dyDescent="0.2">
      <c r="A79" s="5">
        <v>510348087</v>
      </c>
      <c r="B79" s="5" t="s">
        <v>124</v>
      </c>
    </row>
    <row r="80" spans="1:2" x14ac:dyDescent="0.2">
      <c r="A80" s="5">
        <v>570300058</v>
      </c>
      <c r="B80" s="5" t="s">
        <v>125</v>
      </c>
    </row>
    <row r="81" spans="1:2" x14ac:dyDescent="0.2">
      <c r="A81" s="5">
        <v>570300069</v>
      </c>
      <c r="B81" s="5" t="s">
        <v>126</v>
      </c>
    </row>
    <row r="82" spans="1:2" x14ac:dyDescent="0.2">
      <c r="A82" s="5">
        <v>570300081</v>
      </c>
      <c r="B82" s="5" t="s">
        <v>127</v>
      </c>
    </row>
    <row r="83" spans="1:2" x14ac:dyDescent="0.2">
      <c r="A83" s="5">
        <v>570300105</v>
      </c>
      <c r="B83" s="5" t="s">
        <v>128</v>
      </c>
    </row>
    <row r="84" spans="1:2" x14ac:dyDescent="0.2">
      <c r="A84" s="5">
        <v>570310027</v>
      </c>
      <c r="B84" s="5" t="s">
        <v>129</v>
      </c>
    </row>
    <row r="85" spans="1:2" x14ac:dyDescent="0.2">
      <c r="A85" s="5">
        <v>570310049</v>
      </c>
      <c r="B85" s="5" t="s">
        <v>130</v>
      </c>
    </row>
    <row r="86" spans="1:2" x14ac:dyDescent="0.2">
      <c r="A86" s="5">
        <v>570320018</v>
      </c>
      <c r="B86" s="5" t="s">
        <v>131</v>
      </c>
    </row>
    <row r="87" spans="1:2" x14ac:dyDescent="0.2">
      <c r="A87" s="5">
        <v>570320041</v>
      </c>
      <c r="B87" s="5" t="s">
        <v>132</v>
      </c>
    </row>
    <row r="88" spans="1:2" x14ac:dyDescent="0.2">
      <c r="A88" s="5">
        <v>570320052</v>
      </c>
      <c r="B88" s="5" t="s">
        <v>133</v>
      </c>
    </row>
    <row r="89" spans="1:2" x14ac:dyDescent="0.2">
      <c r="A89" s="5">
        <v>570320063</v>
      </c>
      <c r="B89" s="5" t="s">
        <v>134</v>
      </c>
    </row>
    <row r="90" spans="1:2" x14ac:dyDescent="0.2">
      <c r="A90" s="5">
        <v>570320109</v>
      </c>
      <c r="B90" s="5" t="s">
        <v>135</v>
      </c>
    </row>
    <row r="91" spans="1:2" x14ac:dyDescent="0.2">
      <c r="A91" s="5">
        <v>570330021</v>
      </c>
      <c r="B91" s="5" t="s">
        <v>136</v>
      </c>
    </row>
    <row r="92" spans="1:2" x14ac:dyDescent="0.2">
      <c r="A92" s="5">
        <v>570340012</v>
      </c>
      <c r="B92" s="5" t="s">
        <v>137</v>
      </c>
    </row>
    <row r="93" spans="1:2" x14ac:dyDescent="0.2">
      <c r="A93" s="5">
        <v>570340045</v>
      </c>
      <c r="B93" s="5" t="s">
        <v>138</v>
      </c>
    </row>
    <row r="94" spans="1:2" x14ac:dyDescent="0.2">
      <c r="A94" s="5">
        <v>570340056</v>
      </c>
      <c r="B94" s="5" t="s">
        <v>139</v>
      </c>
    </row>
    <row r="95" spans="1:2" ht="16" x14ac:dyDescent="0.2">
      <c r="A95" s="6">
        <v>510310608</v>
      </c>
      <c r="B95" s="6" t="s">
        <v>140</v>
      </c>
    </row>
    <row r="96" spans="1:2" ht="16" x14ac:dyDescent="0.2">
      <c r="A96" s="6">
        <v>510314817</v>
      </c>
      <c r="B96" s="6" t="s">
        <v>141</v>
      </c>
    </row>
    <row r="97" spans="1:2" ht="16" x14ac:dyDescent="0.2">
      <c r="A97" s="6">
        <v>510340374</v>
      </c>
      <c r="B97" s="6" t="s">
        <v>114</v>
      </c>
    </row>
    <row r="98" spans="1:2" ht="16" x14ac:dyDescent="0.2">
      <c r="A98" s="6">
        <v>260341193</v>
      </c>
      <c r="B98" s="6" t="s">
        <v>142</v>
      </c>
    </row>
    <row r="99" spans="1:2" ht="16" x14ac:dyDescent="0.2">
      <c r="A99" s="6">
        <v>570300047</v>
      </c>
      <c r="B99" s="6" t="s">
        <v>143</v>
      </c>
    </row>
    <row r="100" spans="1:2" ht="16" x14ac:dyDescent="0.2">
      <c r="A100" s="6">
        <v>510344937</v>
      </c>
      <c r="B100" s="6" t="s">
        <v>144</v>
      </c>
    </row>
    <row r="101" spans="1:2" ht="16" x14ac:dyDescent="0.2">
      <c r="A101" s="6">
        <v>500311153</v>
      </c>
      <c r="B101" s="6" t="s">
        <v>145</v>
      </c>
    </row>
    <row r="102" spans="1:2" ht="16" x14ac:dyDescent="0.2">
      <c r="A102" s="6">
        <v>510334968</v>
      </c>
      <c r="B102" s="6" t="s">
        <v>146</v>
      </c>
    </row>
    <row r="103" spans="1:2" ht="16" x14ac:dyDescent="0.2">
      <c r="A103" s="6">
        <v>510335388</v>
      </c>
      <c r="B103" s="6" t="s">
        <v>147</v>
      </c>
    </row>
    <row r="104" spans="1:2" ht="16" x14ac:dyDescent="0.2">
      <c r="A104" s="6">
        <v>510341126</v>
      </c>
      <c r="B104" s="6" t="s">
        <v>148</v>
      </c>
    </row>
    <row r="105" spans="1:2" ht="16" x14ac:dyDescent="0.2">
      <c r="A105" s="6">
        <v>510313304</v>
      </c>
      <c r="B105" s="6" t="s">
        <v>149</v>
      </c>
    </row>
    <row r="106" spans="1:2" ht="16" x14ac:dyDescent="0.2">
      <c r="A106" s="6">
        <v>510341182</v>
      </c>
      <c r="B106" s="6" t="s">
        <v>150</v>
      </c>
    </row>
    <row r="107" spans="1:2" ht="16" x14ac:dyDescent="0.2">
      <c r="A107" s="6">
        <v>500341934</v>
      </c>
      <c r="B107" s="6" t="s">
        <v>151</v>
      </c>
    </row>
    <row r="108" spans="1:2" ht="16" x14ac:dyDescent="0.2">
      <c r="A108" s="6">
        <v>500321053</v>
      </c>
      <c r="B108" s="6" t="s">
        <v>152</v>
      </c>
    </row>
    <row r="109" spans="1:2" ht="16" x14ac:dyDescent="0.2">
      <c r="A109" s="6">
        <v>510344993</v>
      </c>
      <c r="B109" s="6" t="s">
        <v>153</v>
      </c>
    </row>
    <row r="110" spans="1:2" ht="16" x14ac:dyDescent="0.2">
      <c r="A110" s="6">
        <v>510341967</v>
      </c>
      <c r="B110" s="6" t="s">
        <v>154</v>
      </c>
    </row>
    <row r="111" spans="1:2" ht="16" x14ac:dyDescent="0.2">
      <c r="A111" s="6">
        <v>510341159</v>
      </c>
      <c r="B111" s="6" t="s">
        <v>155</v>
      </c>
    </row>
    <row r="112" spans="1:2" ht="16" x14ac:dyDescent="0.2">
      <c r="A112" s="6">
        <v>510346940</v>
      </c>
      <c r="B112" s="6" t="s">
        <v>156</v>
      </c>
    </row>
    <row r="113" spans="1:2" ht="16" x14ac:dyDescent="0.2">
      <c r="A113" s="6">
        <v>510340922</v>
      </c>
      <c r="B113" s="6" t="s">
        <v>157</v>
      </c>
    </row>
    <row r="114" spans="1:2" ht="16" x14ac:dyDescent="0.2">
      <c r="A114" s="6">
        <v>570340078</v>
      </c>
      <c r="B114" s="6" t="s">
        <v>158</v>
      </c>
    </row>
    <row r="115" spans="1:2" ht="16" x14ac:dyDescent="0.2">
      <c r="A115" s="6">
        <v>510344982</v>
      </c>
      <c r="B115" s="6" t="s">
        <v>159</v>
      </c>
    </row>
    <row r="116" spans="1:2" ht="16" x14ac:dyDescent="0.2">
      <c r="A116" s="6">
        <v>510342127</v>
      </c>
      <c r="B116" s="6" t="s">
        <v>160</v>
      </c>
    </row>
    <row r="117" spans="1:2" ht="16" x14ac:dyDescent="0.2">
      <c r="A117" s="6">
        <v>510341104</v>
      </c>
      <c r="B117" s="6" t="s">
        <v>161</v>
      </c>
    </row>
    <row r="118" spans="1:2" ht="16" x14ac:dyDescent="0.2">
      <c r="A118" s="6">
        <v>510310595</v>
      </c>
      <c r="B118" s="6" t="s">
        <v>162</v>
      </c>
    </row>
    <row r="119" spans="1:2" ht="16" x14ac:dyDescent="0.2">
      <c r="A119" s="6">
        <v>510344005</v>
      </c>
      <c r="B119" s="6" t="s">
        <v>163</v>
      </c>
    </row>
    <row r="120" spans="1:2" ht="16" x14ac:dyDescent="0.2">
      <c r="A120" s="6">
        <v>510340740</v>
      </c>
      <c r="B120" s="6" t="s">
        <v>160</v>
      </c>
    </row>
    <row r="121" spans="1:2" ht="16" x14ac:dyDescent="0.2">
      <c r="A121" s="6">
        <v>260341171</v>
      </c>
      <c r="B121" s="6" t="s">
        <v>164</v>
      </c>
    </row>
    <row r="122" spans="1:2" ht="16" x14ac:dyDescent="0.2">
      <c r="A122" s="6">
        <v>570340023</v>
      </c>
      <c r="B122" s="6" t="s">
        <v>165</v>
      </c>
    </row>
    <row r="123" spans="1:2" ht="16" x14ac:dyDescent="0.2">
      <c r="A123" s="6">
        <v>512341073</v>
      </c>
      <c r="B123" s="6" t="s">
        <v>166</v>
      </c>
    </row>
    <row r="124" spans="1:2" ht="16" x14ac:dyDescent="0.2">
      <c r="A124" s="6">
        <v>510342252</v>
      </c>
      <c r="B124" s="6" t="s">
        <v>167</v>
      </c>
    </row>
    <row r="125" spans="1:2" ht="16" x14ac:dyDescent="0.2">
      <c r="A125" s="6">
        <v>510344094</v>
      </c>
      <c r="B125" s="6" t="s">
        <v>168</v>
      </c>
    </row>
  </sheetData>
  <sheetProtection algorithmName="SHA-512" hashValue="R07nB1T1zVbn1A45dcGg57boeWTl9OWyJ78CRsJpL9MwxhZl1sJtcgwUaL+NjvKgVrQmgGel0ig8dCBzlZR5Rg==" saltValue="eMHA0ZKuNQWMa7iY1ySQCA==" spinCount="100000" sheet="1" selectLockedCells="1"/>
  <autoFilter ref="A1:B125" xr:uid="{00000000-0009-0000-0000-000008000000}">
    <sortState ref="A2:B94">
      <sortCondition ref="A1"/>
    </sortState>
  </autoFilter>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9</vt:i4>
      </vt:variant>
      <vt:variant>
        <vt:lpstr>Benannte Bereiche</vt:lpstr>
      </vt:variant>
      <vt:variant>
        <vt:i4>7</vt:i4>
      </vt:variant>
    </vt:vector>
  </HeadingPairs>
  <TitlesOfParts>
    <vt:vector size="16" baseType="lpstr">
      <vt:lpstr>Hinweise zur Bearbeitung </vt:lpstr>
      <vt:lpstr>Beispiel zur VG-Anpassung</vt:lpstr>
      <vt:lpstr>Kostenträger 1</vt:lpstr>
      <vt:lpstr>Kostenträger 2</vt:lpstr>
      <vt:lpstr>Kostenträger 3</vt:lpstr>
      <vt:lpstr>Kostenträger 4</vt:lpstr>
      <vt:lpstr>Kostenträger 5</vt:lpstr>
      <vt:lpstr>Nachberechnungsbetrag</vt:lpstr>
      <vt:lpstr>data</vt:lpstr>
      <vt:lpstr>'Beispiel zur VG-Anpassung'!Druckbereich</vt:lpstr>
      <vt:lpstr>'Kostenträger 1'!Druckbereich</vt:lpstr>
      <vt:lpstr>'Kostenträger 2'!Druckbereich</vt:lpstr>
      <vt:lpstr>'Kostenträger 3'!Druckbereich</vt:lpstr>
      <vt:lpstr>'Kostenträger 4'!Druckbereich</vt:lpstr>
      <vt:lpstr>'Kostenträger 5'!Druckbereich</vt:lpstr>
      <vt:lpstr>Nachberechnungsbetrag!Druckbereich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lastPrinted>2021-05-27T16:28:18Z</cp:lastPrinted>
  <dcterms:created xsi:type="dcterms:W3CDTF">2020-07-30T15:13:59Z</dcterms:created>
  <dcterms:modified xsi:type="dcterms:W3CDTF">2023-01-31T18:24:28Z</dcterms:modified>
  <cp:category/>
</cp:coreProperties>
</file>