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05201\Desktop\"/>
    </mc:Choice>
  </mc:AlternateContent>
  <bookViews>
    <workbookView xWindow="0" yWindow="0" windowWidth="28800" windowHeight="11745" tabRatio="708"/>
  </bookViews>
  <sheets>
    <sheet name="Hinweise zur Bearbeitung " sheetId="15" r:id="rId1"/>
    <sheet name="Beispiel zur VG-Anpassung" sheetId="16" r:id="rId2"/>
    <sheet name="Kostenträger 1" sheetId="1" r:id="rId3"/>
    <sheet name="Kostenträger 2" sheetId="17" r:id="rId4"/>
    <sheet name="Kostenträger 3" sheetId="18" r:id="rId5"/>
    <sheet name="Kostenträger 4" sheetId="19" r:id="rId6"/>
    <sheet name="Kostenträger 5" sheetId="20" r:id="rId7"/>
    <sheet name="Nachberechnungsbetrag" sheetId="2" r:id="rId8"/>
    <sheet name="data" sheetId="14" state="hidden" r:id="rId9"/>
  </sheets>
  <definedNames>
    <definedName name="_xlnm._FilterDatabase" localSheetId="8" hidden="1">data!$A$1:$B$125</definedName>
    <definedName name="_xlnm.Print_Area" localSheetId="1">'Beispiel zur VG-Anpassung'!$A$1:$G$75</definedName>
    <definedName name="_xlnm.Print_Area" localSheetId="2">'Kostenträger 1'!$A$1:$G$75</definedName>
    <definedName name="_xlnm.Print_Area" localSheetId="3">'Kostenträger 2'!$A$1:$G$75</definedName>
    <definedName name="_xlnm.Print_Area" localSheetId="4">'Kostenträger 3'!$A$1:$G$75</definedName>
    <definedName name="_xlnm.Print_Area" localSheetId="5">'Kostenträger 4'!$A$1:$G$75</definedName>
    <definedName name="_xlnm.Print_Area" localSheetId="6">'Kostenträger 5'!$A$1:$G$75</definedName>
    <definedName name="_xlnm.Print_Area" localSheetId="7">Nachberechnungsbetrag!$A$1:$G$38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20" l="1"/>
  <c r="C57" i="19"/>
  <c r="C57" i="18"/>
  <c r="C57" i="17"/>
  <c r="C57" i="1"/>
  <c r="C57" i="16"/>
  <c r="G46" i="20" l="1"/>
  <c r="G46" i="19"/>
  <c r="G46" i="18"/>
  <c r="G46" i="17"/>
  <c r="G46" i="1"/>
  <c r="C11" i="20" l="1"/>
  <c r="C11" i="19"/>
  <c r="C11" i="18"/>
  <c r="C11" i="17"/>
  <c r="C9" i="2"/>
  <c r="C9" i="17"/>
  <c r="C9" i="18"/>
  <c r="C9" i="19"/>
  <c r="C9" i="20"/>
  <c r="G63" i="20" l="1"/>
  <c r="G39" i="20"/>
  <c r="G24" i="20"/>
  <c r="G28" i="20" s="1"/>
  <c r="G63" i="19"/>
  <c r="G39" i="19"/>
  <c r="G24" i="19"/>
  <c r="G28" i="19" s="1"/>
  <c r="G63" i="18"/>
  <c r="G39" i="18"/>
  <c r="G24" i="18"/>
  <c r="G28" i="18" s="1"/>
  <c r="G63" i="17"/>
  <c r="G39" i="17"/>
  <c r="G24" i="17"/>
  <c r="G28" i="17" s="1"/>
  <c r="G63" i="1"/>
  <c r="G39" i="1"/>
  <c r="G24" i="1"/>
  <c r="G28" i="1" s="1"/>
  <c r="G50" i="20" l="1"/>
  <c r="G52" i="20" s="1"/>
  <c r="G59" i="20" s="1"/>
  <c r="G65" i="20" s="1"/>
  <c r="G36" i="20"/>
  <c r="G42" i="20" s="1"/>
  <c r="G36" i="19"/>
  <c r="G42" i="19" s="1"/>
  <c r="G52" i="19"/>
  <c r="G59" i="19" s="1"/>
  <c r="G65" i="19" s="1"/>
  <c r="G50" i="19"/>
  <c r="G36" i="18"/>
  <c r="G42" i="18" s="1"/>
  <c r="G50" i="18"/>
  <c r="G52" i="18" s="1"/>
  <c r="G59" i="18" s="1"/>
  <c r="G65" i="18" s="1"/>
  <c r="G36" i="17"/>
  <c r="G42" i="17" s="1"/>
  <c r="G50" i="17"/>
  <c r="G52" i="17" s="1"/>
  <c r="G59" i="17" s="1"/>
  <c r="G65" i="17" s="1"/>
  <c r="G36" i="1"/>
  <c r="G42" i="1" s="1"/>
  <c r="G50" i="1"/>
  <c r="G52" i="1" s="1"/>
  <c r="G59" i="1" s="1"/>
  <c r="G65" i="1" s="1"/>
  <c r="G39" i="16"/>
  <c r="G36" i="16"/>
  <c r="G24" i="16"/>
  <c r="G28" i="16" s="1"/>
  <c r="G46" i="16"/>
  <c r="G67" i="20" l="1"/>
  <c r="G67" i="19"/>
  <c r="G67" i="18"/>
  <c r="G67" i="17"/>
  <c r="G67" i="1"/>
  <c r="G42" i="16"/>
  <c r="F24" i="2" l="1"/>
  <c r="F22" i="2"/>
  <c r="F20" i="2"/>
  <c r="F18" i="2"/>
  <c r="G63" i="16"/>
  <c r="G50" i="16" l="1"/>
  <c r="G52" i="16"/>
  <c r="G59" i="16" s="1"/>
  <c r="G65" i="16" s="1"/>
  <c r="G67" i="16" l="1"/>
  <c r="C7" i="2" l="1"/>
  <c r="F16" i="2" l="1"/>
  <c r="F26" i="2" s="1"/>
</calcChain>
</file>

<file path=xl/sharedStrings.xml><?xml version="1.0" encoding="utf-8"?>
<sst xmlns="http://schemas.openxmlformats.org/spreadsheetml/2006/main" count="633" uniqueCount="255">
  <si>
    <t>Angaben zur Vorsorge- und Rehabilitationseinrichtung</t>
  </si>
  <si>
    <t>IK:</t>
  </si>
  <si>
    <t>Name:</t>
  </si>
  <si>
    <t>Tagesdurchschnittlicher Vergütungssatz nach Anlage 2</t>
  </si>
  <si>
    <t xml:space="preserve">(durchschnittlicher Vergütungssatz x Prozentsatz der </t>
  </si>
  <si>
    <t>Belegungsanteil von KT 1 im 1. Quartal 2020</t>
  </si>
  <si>
    <t>Vergütungsanpassung x Prozentsatz des Belegungsanteils von KT 1)</t>
  </si>
  <si>
    <t>Neuer durchschnittl. Vergütungssatz ab Vergütungsanpassung</t>
  </si>
  <si>
    <t xml:space="preserve">Anzahl der im Nachberechnungszeitraum geltend </t>
  </si>
  <si>
    <t>Ausgleichsbetrag im Nachberechnungszeitraum</t>
  </si>
  <si>
    <t>Nachberechnungsbetrag für KT 1</t>
  </si>
  <si>
    <t>Hiermit wird die Richtigkeit der obigen Angaben bestätigt.</t>
  </si>
  <si>
    <t>(Datum)</t>
  </si>
  <si>
    <t>(Unterschrift, Stempel der Einrichtung)</t>
  </si>
  <si>
    <t>Belegungsanteil von KT 2 im 1. Quartal 2020</t>
  </si>
  <si>
    <t>Nachberechnungsbetrag für KT 2</t>
  </si>
  <si>
    <t>Belegungsanteil von KT 3 im 1. Quartal 2020</t>
  </si>
  <si>
    <t>Nachberechnungsbetrag für KT 3</t>
  </si>
  <si>
    <t>Nachberechnungsbetrag für KT 4</t>
  </si>
  <si>
    <t>Belegungsanteil von KT 5 im 1. Quartal 2020</t>
  </si>
  <si>
    <t>Nachberechnungsbetrag für KT 5</t>
  </si>
  <si>
    <t>Kostenträger 1</t>
  </si>
  <si>
    <t>Kostenträger 2</t>
  </si>
  <si>
    <t>Kostenträger 3</t>
  </si>
  <si>
    <t>Kostenträger 4</t>
  </si>
  <si>
    <t>Kostenträger 5</t>
  </si>
  <si>
    <t>Berechnung des Erhöhungsbetrages</t>
  </si>
  <si>
    <t>gemachten Ausgleichstage</t>
  </si>
  <si>
    <t>Nachberechnung gesamt</t>
  </si>
  <si>
    <t>1.</t>
  </si>
  <si>
    <t>2a.</t>
  </si>
  <si>
    <t>2b.</t>
  </si>
  <si>
    <t xml:space="preserve">3. </t>
  </si>
  <si>
    <t xml:space="preserve">4. </t>
  </si>
  <si>
    <t>5.</t>
  </si>
  <si>
    <t>(Zeile 1 + Zeile 4)</t>
  </si>
  <si>
    <t>6.</t>
  </si>
  <si>
    <t>(= Referenzwert – patientenbezogene
Belegungstage) gem. Anlage 3 Nr. 4 der Vereinbarung</t>
  </si>
  <si>
    <t>7.</t>
  </si>
  <si>
    <t>8.</t>
  </si>
  <si>
    <t>Bereits erhaltene Ausgleichszahlungen</t>
  </si>
  <si>
    <t>9.</t>
  </si>
  <si>
    <t>(= Betrag nach Nr. 7 abzüglich des Betrages nach Nr. 8)</t>
  </si>
  <si>
    <t>(Name)</t>
  </si>
  <si>
    <t>AOK NDS
Washausen/Glockmann</t>
  </si>
  <si>
    <t>Als zahlungsbegründendes Dokument kann nur das postalisch übermittelte und vollständig ausgefüllte Dokument mit Originalunterschrift + Stempel anerkannt werden.</t>
  </si>
  <si>
    <t>IK</t>
  </si>
  <si>
    <t>Name</t>
  </si>
  <si>
    <t>Paracelsus Klinik an der Gande</t>
  </si>
  <si>
    <t>Paracelsus Roswitha Klinik</t>
  </si>
  <si>
    <t>Haus Möhringsburg</t>
  </si>
  <si>
    <t>Paracelsus Klinik am See</t>
  </si>
  <si>
    <t>Klinik Dr. Otto Buchinger</t>
  </si>
  <si>
    <t>Krankenhaus Lindenbrunn</t>
  </si>
  <si>
    <t>Bückeberg-Klinik Bad Eilsen</t>
  </si>
  <si>
    <t>Klinik Niedersachsen</t>
  </si>
  <si>
    <t>Median Zentrum für Verhaltensmedizin</t>
  </si>
  <si>
    <t>Waldklinik Jesteburg</t>
  </si>
  <si>
    <t>Herz-Kreislauf-Klinik Bevensen AG</t>
  </si>
  <si>
    <t>Fachkrankenhaus Hansenbarg</t>
  </si>
  <si>
    <t>Paracelsus-Berghofklinik</t>
  </si>
  <si>
    <t>Dörenberg-Klinik</t>
  </si>
  <si>
    <t>Reha-Klinik Sonnenhof Bad Iburg</t>
  </si>
  <si>
    <t>MEDIAN Parkklinik Bad Rothenfelde GmbH</t>
  </si>
  <si>
    <t>St. Bonifatius Hospital gGmbH</t>
  </si>
  <si>
    <t>Fachklinik St. Marienstift Dammer Berge</t>
  </si>
  <si>
    <t>Klinikum Osnabrück GmbH</t>
  </si>
  <si>
    <t>Fachklinik St. Vitus-Stift</t>
  </si>
  <si>
    <t>Paracelsus-Wiehegebirgsklinik</t>
  </si>
  <si>
    <t>Klinik im Kurpark</t>
  </si>
  <si>
    <t>Johann-Wilhelm-Ritter-Klinik</t>
  </si>
  <si>
    <t>FACHKLINIK BAD BENTHEIM, Thermalsole- und Schwefelbad Bentheim GmbH</t>
  </si>
  <si>
    <t>Dr. Becker Klinik Norddeich</t>
  </si>
  <si>
    <t>Rehazentrum Bad Eilsen (DRV BS-H)</t>
  </si>
  <si>
    <t>Klinik Teutoburger Wald</t>
  </si>
  <si>
    <t>Reha-Zentrum Bad Pyrmont</t>
  </si>
  <si>
    <t>Rehazentrum Oberharz</t>
  </si>
  <si>
    <t>Klinik Norderney</t>
  </si>
  <si>
    <t>Klinikum Bad Rothenfelde, Klinik Münsterland</t>
  </si>
  <si>
    <t>Nordseeklinik Borkum</t>
  </si>
  <si>
    <t>Klinik Weser der DRV Bund</t>
  </si>
  <si>
    <t>Rehazentrum Klinik Borkum Riff</t>
  </si>
  <si>
    <t>Knappschafts-Klinik Borkum</t>
  </si>
  <si>
    <t>Rehazentrum am Meer</t>
  </si>
  <si>
    <t>Therapiezentrum Lehre</t>
  </si>
  <si>
    <t>Therapiezentrum OPEN</t>
  </si>
  <si>
    <t>Therapiezentrum medi terra</t>
  </si>
  <si>
    <t>Fachklinik Nettetal</t>
  </si>
  <si>
    <t>Kinderkurheim "Arnsberg" des Hochsauerlandkreises</t>
  </si>
  <si>
    <t>Fachklinik Hase-Ems</t>
  </si>
  <si>
    <t>Fachklinik Oerrel Fachzentrum für Suchtrehabilitation "Haus Niedersachsen"</t>
  </si>
  <si>
    <t>Herzog-Julius-Klinik</t>
  </si>
  <si>
    <t>Asklepios Kliniken Schildautal</t>
  </si>
  <si>
    <t>Fachklinik Erlengrund</t>
  </si>
  <si>
    <t>Kirchberg-Klinik</t>
  </si>
  <si>
    <t>Ev. Krankenhaus Göttingen-Weende</t>
  </si>
  <si>
    <t>Fachklinik Dr. Muschinsky</t>
  </si>
  <si>
    <t>Fachklinik Waldweg</t>
  </si>
  <si>
    <t>Lavie Reha gGmbH</t>
  </si>
  <si>
    <t>KRH Heriatrie Langenhagen</t>
  </si>
  <si>
    <t>Cochlear Implant Centrum "Wilhelm Hirte" (CIC)</t>
  </si>
  <si>
    <t>MediClin Deister Weser Klinken "Haus Weser"</t>
  </si>
  <si>
    <t>Neues Land Therapeutische Gemeinschaften Amelith und Schorborn</t>
  </si>
  <si>
    <t>DIAKOVERE Henriettenstift</t>
  </si>
  <si>
    <t>Klinik DER FÜRSTENHOF</t>
  </si>
  <si>
    <t>Landgrafen-Klinik</t>
  </si>
  <si>
    <t>BDH-Klinik Hessisch Oldendorf</t>
  </si>
  <si>
    <t>Klinik am Kronsberg</t>
  </si>
  <si>
    <t>MEDIAN Klinik Gyhum</t>
  </si>
  <si>
    <t>MediClin Seepark Klinik</t>
  </si>
  <si>
    <t>Diana Klinik</t>
  </si>
  <si>
    <t>MediClin Klinikum Soltau</t>
  </si>
  <si>
    <t>Klinik Fallingbostel</t>
  </si>
  <si>
    <t>Klinik Lüneburger Heide GmbH &amp; Co. KG</t>
  </si>
  <si>
    <t>Rehabilitationsklinik Werscherberg</t>
  </si>
  <si>
    <t>Fachklinikum Borkum</t>
  </si>
  <si>
    <t>ZRE Reha-Zentrum am Hesselkamp</t>
  </si>
  <si>
    <t>Friesenhörn Nordsee Kliniken</t>
  </si>
  <si>
    <t>MEDIAN Klinik Wilhemshaven</t>
  </si>
  <si>
    <t>Seeklinik Norderney, Zentrum für Kinder- und Jugendrehabilitation</t>
  </si>
  <si>
    <t>Rehaklinik RPK</t>
  </si>
  <si>
    <t>Paracelsus-Wittekindklinik</t>
  </si>
  <si>
    <t>MediClin Hedon Klinik</t>
  </si>
  <si>
    <t>Rehabilitationszentrum Oldenburg GmbH</t>
  </si>
  <si>
    <t>Kranknhaus Ludmillenstift</t>
  </si>
  <si>
    <t>Reha-Klinik für Geriatrie</t>
  </si>
  <si>
    <t>Herzog-Julius-Klinik, Fachklinik für Geriatrie</t>
  </si>
  <si>
    <t>Fachklinik Weser-Ems</t>
  </si>
  <si>
    <t>MediClin Deister weser Klinken "Haus Deister"</t>
  </si>
  <si>
    <t>Schüchtermann Schiller`schen Kliniken Bad Rothenfelde</t>
  </si>
  <si>
    <t>Barbarossa Klinik Bad Harzburg</t>
  </si>
  <si>
    <t>Städtisches Klinikum Braunschweig gGmbH - Stationäre geriatrische Reabilitation</t>
  </si>
  <si>
    <t>Fachklinik Bassum</t>
  </si>
  <si>
    <t>MEDIAN Salze Klinik Bad Salzdetfurth</t>
  </si>
  <si>
    <t>m&amp;i - Fachklinik Bad Pyrmont</t>
  </si>
  <si>
    <t>VAMED Klinik Bad Salzdetfurth</t>
  </si>
  <si>
    <t>Fachklinik Weserland</t>
  </si>
  <si>
    <t>Fachklinik Südergellersen</t>
  </si>
  <si>
    <t>Dr. Becker Neurozentrum Niedersachsen Neuologisches Zentrum Novacura</t>
  </si>
  <si>
    <t>Fachklinik Oldenburger Land</t>
  </si>
  <si>
    <t>Dietrich Bonhoeffer Klinik</t>
  </si>
  <si>
    <t>AWO AltenauKlinik</t>
  </si>
  <si>
    <t>Vorsorge-Reha-Klinik Haus Daheim</t>
  </si>
  <si>
    <t>Mutter-Kind-Fachklinik Sancta Maria</t>
  </si>
  <si>
    <t>Fachklinik Helena am Meer</t>
  </si>
  <si>
    <t>Rehaklinik Borkum</t>
  </si>
  <si>
    <t>Mutter-Kind-Klinik Haus Waldmühle</t>
  </si>
  <si>
    <t>Kurklinik Strandrobbe Neptunweg GmbH</t>
  </si>
  <si>
    <t>Klinik Nordseeküste</t>
  </si>
  <si>
    <t>AWO Mutter-Kind-Klinik Lotte-Lemke-Haus</t>
  </si>
  <si>
    <t>Tannenhof Vorsorgeklinik für Mutter und Kind</t>
  </si>
  <si>
    <t>AWO LangeoogKlinik</t>
  </si>
  <si>
    <t>Mutter-Kind-Klinik Langeoog</t>
  </si>
  <si>
    <t>medi terra Therapiezentrum Mardorf</t>
  </si>
  <si>
    <t>Haus am Deich, Vorsorge-und Rehaklinik für Mutter und Kind</t>
  </si>
  <si>
    <t>Mutter-Kind-Kurzentrum Nazareth</t>
  </si>
  <si>
    <t>Mutter-Kind-Klinik Huus achtern Diek</t>
  </si>
  <si>
    <t>AW Kurzentrum Norderney</t>
  </si>
  <si>
    <t>Fachklinik Maria am Meer</t>
  </si>
  <si>
    <t>Fachklinik Thomas Morus</t>
  </si>
  <si>
    <t>Die Insel Vorsorgeklinik für Frauen</t>
  </si>
  <si>
    <t>Friesenhörn-Nordsee-Klinik für Mutter &amp; Kind</t>
  </si>
  <si>
    <t>Evabgelisches MutterKindKlinik Spiekeroog, Dünenklinik</t>
  </si>
  <si>
    <t>Rehaklinik Zorge</t>
  </si>
  <si>
    <t>Mutter-Kind-Haus Nordlicht</t>
  </si>
  <si>
    <t>DRK Nordsee-Kurzentrum</t>
  </si>
  <si>
    <t>DRK Villa Kunterbunt</t>
  </si>
  <si>
    <t>Mutter-Kind-Klinik St. Willehad</t>
  </si>
  <si>
    <t>MVKK für Prävention und Rehabilitation GmbH &amp; Co. KG</t>
  </si>
  <si>
    <t>DRK Kurzentrum Carolinensiel</t>
  </si>
  <si>
    <t>Durchschnittl. Vergütungssatz nach Zeile 5 x 50 Prozent x Anzahl Ausgleichstage nach Zeile 6)</t>
  </si>
  <si>
    <t>(= Durchschnittlicher Vergütungssatz nach Zeile 1 x 50 Prozent x Anzahl 
der fehlenden Belegungstage nach Zeile 6)</t>
  </si>
  <si>
    <t>Allgemeine Hinweise:</t>
  </si>
  <si>
    <t>Bitte beachten Sie die Hinweise zur Bearbeitung im ersten Registerblatt dieser Datei. Vielen Dank!</t>
  </si>
  <si>
    <r>
      <rPr>
        <u/>
        <sz val="11"/>
        <color theme="1"/>
        <rFont val="Arial"/>
        <family val="2"/>
      </rPr>
      <t>Zweite</t>
    </r>
    <r>
      <rPr>
        <sz val="11"/>
        <color theme="1"/>
        <rFont val="Arial"/>
        <family val="2"/>
      </rPr>
      <t xml:space="preserve"> Vergütungsanpassung für KT 1 ab</t>
    </r>
  </si>
  <si>
    <t>2. Prozentuale Anpassung</t>
  </si>
  <si>
    <t>Neuer durchschnittl. Vergütungssatz ab 2. Vergütungsanpassung</t>
  </si>
  <si>
    <t>Berechnung des 2. Erhöhungsbetrages</t>
  </si>
  <si>
    <t xml:space="preserve">Anzahl der im 2. Nachberechnungszeitraum geltend </t>
  </si>
  <si>
    <t>10.</t>
  </si>
  <si>
    <t>11.</t>
  </si>
  <si>
    <t>12.</t>
  </si>
  <si>
    <t>13.</t>
  </si>
  <si>
    <t>14.</t>
  </si>
  <si>
    <t>Durchschnittl. Vergütungssatz nach Zeile 5 x 50 Prozent x Anzahl Ausgleichstage nach Zeile 14)</t>
  </si>
  <si>
    <t>(= Durchschnittlicher Vergütungssatz nach Zeile 1 x 50 Prozent x Anzahl 
der fehlenden Belegungstage nach Zeile 14)</t>
  </si>
  <si>
    <t>Nachberechnungsbetrag (2. Zeitraum) KT 1</t>
  </si>
  <si>
    <t>15.</t>
  </si>
  <si>
    <t>16.</t>
  </si>
  <si>
    <t>17.</t>
  </si>
  <si>
    <t xml:space="preserve">18. </t>
  </si>
  <si>
    <t>Gesamte Nachberechnung für KT 1</t>
  </si>
  <si>
    <t>Zweite Vergütungsanpassung bei demselben Kostenträger:</t>
  </si>
  <si>
    <t>ab</t>
  </si>
  <si>
    <t>bis</t>
  </si>
  <si>
    <t>Hinweis für den Fall, dass Sie ZWEI Vergütungserhöhungszeiträume</t>
  </si>
  <si>
    <t>melden möchten.</t>
  </si>
  <si>
    <t>Bitte geben Sie in dem ersten Zeitrraum unter der lfd. Nr. 6 nur die Ausgleichs-</t>
  </si>
  <si>
    <t>tage an, die bis zum Beginn den zweiten Erhöhungszeitraums angefallen sind.</t>
  </si>
  <si>
    <t>Infolgedessen geben Sie bitte im zweiten Erhöhungszeitraum auch nur die Tage</t>
  </si>
  <si>
    <t>an, die in diesem Zeitraum angefallen sind.</t>
  </si>
  <si>
    <t xml:space="preserve">Beispiel: die erste VG-Erhöhung fand zum 01.12.2020 statt; die zweite zu </t>
  </si>
  <si>
    <t xml:space="preserve">01.05.2021. </t>
  </si>
  <si>
    <t>Im Zeitraum 01.12.2020-30.04.2021 sind 1.000 Ausgleichstage abgefallen.</t>
  </si>
  <si>
    <t>Im Zeitraum 01.05.-15.06.2021 sind 100 Ausgleichstage angefallen.</t>
  </si>
  <si>
    <t>In Summe sind in Ihrer Einrichtung 1.100 Ausgleichstage angefallen. Diese Anzahl der</t>
  </si>
  <si>
    <t>Tage muss mit den Meldungen zum § 111d SGB V identisch sein.</t>
  </si>
  <si>
    <t>Vergütungsanpassung x Prozentsatz des Belegungsanteils von KT 2)</t>
  </si>
  <si>
    <r>
      <rPr>
        <u/>
        <sz val="11"/>
        <color theme="1"/>
        <rFont val="Arial"/>
        <family val="2"/>
      </rPr>
      <t>Zweite</t>
    </r>
    <r>
      <rPr>
        <sz val="11"/>
        <color theme="1"/>
        <rFont val="Arial"/>
        <family val="2"/>
      </rPr>
      <t xml:space="preserve"> Vergütungsanpassung für KT 2 ab</t>
    </r>
  </si>
  <si>
    <t>Nachberechnungsbetrag (2. Zeitraum) KT 2</t>
  </si>
  <si>
    <t>Gesamte Nachberechnung für KT 2</t>
  </si>
  <si>
    <t>Vergütungsanpassung x Prozentsatz des Belegungsanteils von KT 3)</t>
  </si>
  <si>
    <r>
      <rPr>
        <u/>
        <sz val="11"/>
        <color theme="1"/>
        <rFont val="Arial"/>
        <family val="2"/>
      </rPr>
      <t>Zweite</t>
    </r>
    <r>
      <rPr>
        <sz val="11"/>
        <color theme="1"/>
        <rFont val="Arial"/>
        <family val="2"/>
      </rPr>
      <t xml:space="preserve"> Vergütungsanpassung für KT 3 ab</t>
    </r>
  </si>
  <si>
    <t>Nachberechnungsbetrag (2. Zeitraum) KT 3</t>
  </si>
  <si>
    <t>Gesamte Nachberechnung für KT 3</t>
  </si>
  <si>
    <t>Vergütungsanpassung x Prozentsatz des Belegungsanteils von KT 4)</t>
  </si>
  <si>
    <r>
      <rPr>
        <u/>
        <sz val="11"/>
        <color theme="1"/>
        <rFont val="Arial"/>
        <family val="2"/>
      </rPr>
      <t>Zweite</t>
    </r>
    <r>
      <rPr>
        <sz val="11"/>
        <color theme="1"/>
        <rFont val="Arial"/>
        <family val="2"/>
      </rPr>
      <t xml:space="preserve"> Vergütungsanpassung für KT 4 ab</t>
    </r>
  </si>
  <si>
    <t>Nachberechnungsbetrag (2. Zeitraum) KT 4</t>
  </si>
  <si>
    <t>Gesamte Nachberechnung für KT 4</t>
  </si>
  <si>
    <t>Vergütungsanpassung x Prozentsatz des Belegungsanteils von KT 5)</t>
  </si>
  <si>
    <r>
      <rPr>
        <u/>
        <sz val="11"/>
        <color theme="1"/>
        <rFont val="Arial"/>
        <family val="2"/>
      </rPr>
      <t>Zweite</t>
    </r>
    <r>
      <rPr>
        <sz val="11"/>
        <color theme="1"/>
        <rFont val="Arial"/>
        <family val="2"/>
      </rPr>
      <t xml:space="preserve"> Vergütungsanpassung für KT 5 ab</t>
    </r>
  </si>
  <si>
    <t>Nachberechnungsbetrag (2. Zeitraum) KT 5</t>
  </si>
  <si>
    <t>Gesamte Nachberechnung für KT 5</t>
  </si>
  <si>
    <t>Meldung des Vergütungssatzes für die Ermittlung des Mindererlösausgleichszuschlag 
nach dem GPVG</t>
  </si>
  <si>
    <t>Vergütungsanpassung für KT 1 ab</t>
  </si>
  <si>
    <t>Prozentuale Anpassung</t>
  </si>
  <si>
    <r>
      <t xml:space="preserve">Eine Beipielberechnung wurde im </t>
    </r>
    <r>
      <rPr>
        <u/>
        <sz val="11"/>
        <color theme="1"/>
        <rFont val="Arial"/>
        <family val="2"/>
      </rPr>
      <t>zweiten</t>
    </r>
    <r>
      <rPr>
        <sz val="11"/>
        <color theme="1"/>
        <rFont val="Arial"/>
        <family val="2"/>
      </rPr>
      <t xml:space="preserve"> Registerblatt eingefügt.</t>
    </r>
  </si>
  <si>
    <t xml:space="preserve">Bitte beachten Sie, dass die beiden Zeiträume getrennt zu betrachten sind. </t>
  </si>
  <si>
    <t>Zur besseren Unterscheidung haben wir den zweiten Teil farblich abgegrenzt</t>
  </si>
  <si>
    <r>
      <t xml:space="preserve">Nachberechnung des Mindererlösausgleichsanpruch für </t>
    </r>
    <r>
      <rPr>
        <u/>
        <sz val="12"/>
        <color theme="1"/>
        <rFont val="Arial"/>
        <family val="2"/>
      </rPr>
      <t>Kostenträger 1 (KT 1)</t>
    </r>
  </si>
  <si>
    <t>Gesamtnachweis der Nachberechnungsanprüche bei der Ermittlung des</t>
  </si>
  <si>
    <t>Mindererlösausgleichszuschlag nach dem GPVG</t>
  </si>
  <si>
    <t>ein Nachberechnungsanspruch im Rahmen der Berechnung des Mindererlöausgleichsanspruch:</t>
  </si>
  <si>
    <r>
      <t xml:space="preserve">Nachberechnung des Mindererlösausgleichsanpruch für </t>
    </r>
    <r>
      <rPr>
        <u/>
        <sz val="12"/>
        <color theme="1"/>
        <rFont val="Arial"/>
        <family val="2"/>
      </rPr>
      <t>Kostenträger 2 (KT 2)</t>
    </r>
  </si>
  <si>
    <t>Vergütungsanpassung für KT 2 ab</t>
  </si>
  <si>
    <t>Vergütungsanpassung für KT 3 ab</t>
  </si>
  <si>
    <r>
      <t xml:space="preserve">Nachberechnung des Mindererlösausgleichsanpruch für </t>
    </r>
    <r>
      <rPr>
        <u/>
        <sz val="12"/>
        <color theme="1"/>
        <rFont val="Arial"/>
        <family val="2"/>
      </rPr>
      <t>Kostenträger 3 (KT 3)</t>
    </r>
  </si>
  <si>
    <r>
      <t xml:space="preserve">Nachberechnung des Mindererlösausgleichsanpruch für </t>
    </r>
    <r>
      <rPr>
        <u/>
        <sz val="12"/>
        <color theme="1"/>
        <rFont val="Arial"/>
        <family val="2"/>
      </rPr>
      <t>Kostenträger 4 (KT 4)</t>
    </r>
  </si>
  <si>
    <t>Vergütungsanpassung für KT 4 ab</t>
  </si>
  <si>
    <r>
      <t xml:space="preserve">Nachberechnung des Mindererlösausgleichsanpruch für </t>
    </r>
    <r>
      <rPr>
        <u/>
        <sz val="12"/>
        <color theme="1"/>
        <rFont val="Arial"/>
        <family val="2"/>
      </rPr>
      <t>Kostenträger 5 (KT 5)</t>
    </r>
  </si>
  <si>
    <t>Vergütungsanpassung für KT 5 ab</t>
  </si>
  <si>
    <t>Sind in dem ersten Anpassungszeitraum keine Ausgleichstage angefallen, ist unter Nr. 6</t>
  </si>
  <si>
    <t xml:space="preserve">eine Null einzutragen. </t>
  </si>
  <si>
    <t xml:space="preserve">Wurde die Vergütung bei einem der fünf belegungsstärksten Kostenträger im Zeitraum vom 01.12.2020 bis zum 31.12.2021 ein zweites Mal angepasst, so wird diese Anpassung für den Zeitraum ab dem 01.10.2021, frühestens mit Beginn der neuen Vergütung bis zum 31.12.2021 berücksichtigt. Dafür bitten wir den unseren Teil der Berechnung ab Zeile Nr. 10 zu nutzen.
 </t>
  </si>
  <si>
    <t xml:space="preserve">Beispiel: die erste VG-Erhöhung fand zum 01.10.2020 statt; die zweite zum </t>
  </si>
  <si>
    <t xml:space="preserve">01.11.2021. </t>
  </si>
  <si>
    <t>Im Zeitraum 01.09.- 31.10.2021 sind 150 Ausgleichstage abgefallen.</t>
  </si>
  <si>
    <t>Im Zeitraum 01.11.- 31.12.2021 sind 200 Ausgleichstage angefallen.</t>
  </si>
  <si>
    <t>In Summe sind in Ihrer Einrichtung 350 Ausgleichstage angefallen.</t>
  </si>
  <si>
    <t>bis 31.12.2021</t>
  </si>
  <si>
    <r>
      <t xml:space="preserve">Nachberechnung aufgrund Vergütungsanpassung; </t>
    </r>
    <r>
      <rPr>
        <u/>
        <sz val="11"/>
        <rFont val="Arial"/>
        <family val="2"/>
      </rPr>
      <t>Zeitraum 01.10.2021 - 31.12.2021</t>
    </r>
  </si>
  <si>
    <t>Für den Zeitraum vom 01.10.2021 bis zum 31.12.2021 ergibt sich für die obige Einrichtung</t>
  </si>
  <si>
    <r>
      <rPr>
        <b/>
        <sz val="11"/>
        <color theme="1"/>
        <rFont val="Arial"/>
        <family val="2"/>
      </rPr>
      <t>Die Anlage 4b_4 steht  für die Berechnungen im Zeitraum vom 01.10.2021 bis 31.12.2021 zur Verfügung</t>
    </r>
    <r>
      <rPr>
        <sz val="11"/>
        <color theme="1"/>
        <rFont val="Arial"/>
        <family val="2"/>
      </rPr>
      <t xml:space="preserve">
Das anliegende Formular dient der Berechnung von Vergütungsanpassungen im Zeitraum vom 01.04.2020 bis zum 31.12.2021. Dabei können nur die fünf belegungsstärksten Kostenträger aus dem 1. Quartal 2020 berücksichtigt werden. 
Es ist für jede dieser Vergütungsanpassungen getrennt eine Berechnung vorzunehmen. Sind mehrere Vergütungserhöhungen zu berücksichtigen, die nicht zum gleichen Zeitpunkt in Kraft treten, muss bei jeder der Berechnungen der ursprünglich festgestellte durchschnittliche Vergütungssatz nach Anlage 2 zugrunde gelegt werden. Der Betrag der gesamten Nachberechnung ergibt sich im letzten Registerblatt. 
</t>
    </r>
  </si>
  <si>
    <t xml:space="preserve">Anlage 4b_4:  </t>
  </si>
  <si>
    <t>vom 01.10.2021 bis zur zweiten Vergütungsanpassung; max.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</si>
</sst>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21" x14ac:knownFonts="1">
    <font>
      <sz val="11"/>
      <color theme="1"/>
      <name val="Arial"/>
      <family val="2"/>
    </font>
    <font>
      <sz val="10"/>
      <color theme="1"/>
      <name val="Arial"/>
      <family val="2"/>
    </font>
    <font>
      <sz val="10"/>
      <color theme="1"/>
      <name val="Arial"/>
      <family val="2"/>
    </font>
    <font>
      <b/>
      <u/>
      <sz val="11"/>
      <color theme="1"/>
      <name val="Arial"/>
      <family val="2"/>
    </font>
    <font>
      <u/>
      <sz val="11"/>
      <color theme="1"/>
      <name val="Arial"/>
      <family val="2"/>
    </font>
    <font>
      <sz val="12"/>
      <color theme="1"/>
      <name val="Arial"/>
      <family val="2"/>
    </font>
    <font>
      <u/>
      <sz val="12"/>
      <color theme="1"/>
      <name val="Arial"/>
      <family val="2"/>
    </font>
    <font>
      <b/>
      <u/>
      <sz val="12"/>
      <color theme="1"/>
      <name val="Arial"/>
      <family val="2"/>
    </font>
    <font>
      <sz val="9"/>
      <color theme="1"/>
      <name val="Arial"/>
      <family val="2"/>
    </font>
    <font>
      <sz val="11"/>
      <name val="Arial"/>
      <family val="2"/>
    </font>
    <font>
      <sz val="11"/>
      <color theme="1"/>
      <name val="Arial"/>
      <family val="2"/>
    </font>
    <font>
      <sz val="10"/>
      <name val="Arial"/>
      <family val="2"/>
    </font>
    <font>
      <sz val="8"/>
      <color theme="1"/>
      <name val="Arial"/>
      <family val="2"/>
    </font>
    <font>
      <b/>
      <sz val="11"/>
      <color theme="1"/>
      <name val="Calibri"/>
      <family val="2"/>
      <scheme val="minor"/>
    </font>
    <font>
      <sz val="11"/>
      <color theme="1"/>
      <name val="Calibri"/>
      <family val="2"/>
      <scheme val="minor"/>
    </font>
    <font>
      <sz val="11"/>
      <color rgb="FF000000"/>
      <name val="Calibri"/>
      <family val="2"/>
    </font>
    <font>
      <b/>
      <sz val="10"/>
      <color theme="1"/>
      <name val="Arial"/>
      <family val="2"/>
    </font>
    <font>
      <b/>
      <sz val="11"/>
      <color theme="1"/>
      <name val="Arial"/>
      <family val="2"/>
    </font>
    <font>
      <b/>
      <sz val="10"/>
      <name val="Arial"/>
      <family val="2"/>
    </font>
    <font>
      <b/>
      <sz val="12"/>
      <color theme="1"/>
      <name val="Arial"/>
      <family val="2"/>
    </font>
    <font>
      <u/>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9" fontId="10" fillId="0" borderId="0" applyFont="0" applyFill="0" applyBorder="0" applyAlignment="0" applyProtection="0"/>
  </cellStyleXfs>
  <cellXfs count="96">
    <xf numFmtId="0" fontId="0" fillId="0" borderId="0" xfId="0"/>
    <xf numFmtId="14" fontId="0" fillId="4" borderId="4" xfId="0" applyNumberFormat="1" applyFont="1" applyFill="1" applyBorder="1" applyProtection="1">
      <protection locked="0"/>
    </xf>
    <xf numFmtId="0" fontId="13" fillId="0" borderId="0" xfId="0" applyFont="1" applyAlignment="1">
      <alignment horizontal="left"/>
    </xf>
    <xf numFmtId="0" fontId="13" fillId="0" borderId="0" xfId="0" applyFont="1"/>
    <xf numFmtId="0" fontId="14" fillId="0" borderId="0" xfId="0" applyFont="1"/>
    <xf numFmtId="0" fontId="14" fillId="0" borderId="0" xfId="0" applyFont="1" applyAlignment="1">
      <alignment horizontal="left"/>
    </xf>
    <xf numFmtId="0" fontId="15" fillId="0" borderId="6" xfId="0" applyFont="1" applyFill="1" applyBorder="1" applyAlignment="1" applyProtection="1">
      <alignment horizontal="left" vertical="center" wrapText="1"/>
    </xf>
    <xf numFmtId="0" fontId="5" fillId="0" borderId="0" xfId="0" applyFont="1" applyProtection="1"/>
    <xf numFmtId="0" fontId="0" fillId="0" borderId="0" xfId="0" applyFont="1" applyProtection="1"/>
    <xf numFmtId="14" fontId="0" fillId="0" borderId="0" xfId="0" applyNumberFormat="1" applyFont="1" applyProtection="1"/>
    <xf numFmtId="0" fontId="0" fillId="0" borderId="0" xfId="0" applyFont="1" applyAlignment="1" applyProtection="1">
      <alignment vertical="top"/>
    </xf>
    <xf numFmtId="0" fontId="0" fillId="2" borderId="0" xfId="0" applyFont="1" applyFill="1" applyProtection="1"/>
    <xf numFmtId="0" fontId="0" fillId="0" borderId="0" xfId="0" applyFont="1" applyFill="1" applyBorder="1" applyAlignment="1" applyProtection="1"/>
    <xf numFmtId="0" fontId="0" fillId="0" borderId="0" xfId="0" applyFill="1" applyBorder="1" applyAlignment="1" applyProtection="1"/>
    <xf numFmtId="0" fontId="5" fillId="2" borderId="0" xfId="0" applyFont="1" applyFill="1" applyProtection="1"/>
    <xf numFmtId="0" fontId="0" fillId="0" borderId="0" xfId="0" applyFont="1" applyFill="1" applyProtection="1"/>
    <xf numFmtId="164" fontId="0" fillId="0" borderId="5" xfId="0" applyNumberFormat="1" applyFont="1" applyFill="1" applyBorder="1" applyAlignment="1" applyProtection="1"/>
    <xf numFmtId="0" fontId="2" fillId="0" borderId="0" xfId="0" applyFont="1" applyProtection="1"/>
    <xf numFmtId="0" fontId="9" fillId="0" borderId="0" xfId="0" applyFont="1" applyProtection="1"/>
    <xf numFmtId="0" fontId="8" fillId="0" borderId="0" xfId="0" applyFont="1" applyProtection="1"/>
    <xf numFmtId="0" fontId="3" fillId="0" borderId="0" xfId="0" applyFont="1" applyProtection="1"/>
    <xf numFmtId="0" fontId="0" fillId="0" borderId="0" xfId="0" applyProtection="1"/>
    <xf numFmtId="0" fontId="0"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Protection="1"/>
    <xf numFmtId="0" fontId="0" fillId="0" borderId="0" xfId="0" applyAlignment="1" applyProtection="1">
      <alignment wrapText="1"/>
    </xf>
    <xf numFmtId="0" fontId="0" fillId="0" borderId="0" xfId="0" applyFont="1" applyFill="1" applyBorder="1" applyProtection="1"/>
    <xf numFmtId="164" fontId="0" fillId="0" borderId="5" xfId="0" applyNumberFormat="1" applyFont="1" applyFill="1" applyBorder="1" applyProtection="1"/>
    <xf numFmtId="164" fontId="0" fillId="0" borderId="0" xfId="0" applyNumberFormat="1" applyFont="1" applyFill="1" applyBorder="1" applyProtection="1"/>
    <xf numFmtId="164" fontId="0" fillId="0" borderId="5" xfId="0" applyNumberFormat="1" applyFont="1" applyBorder="1" applyProtection="1"/>
    <xf numFmtId="164" fontId="0" fillId="0" borderId="0" xfId="0" applyNumberFormat="1" applyFont="1" applyBorder="1" applyProtection="1"/>
    <xf numFmtId="0" fontId="0" fillId="5" borderId="0" xfId="0" applyFont="1" applyFill="1" applyProtection="1"/>
    <xf numFmtId="0" fontId="2" fillId="5" borderId="0" xfId="0" applyFont="1" applyFill="1" applyProtection="1"/>
    <xf numFmtId="0" fontId="9" fillId="5" borderId="0" xfId="0" applyFont="1" applyFill="1" applyProtection="1"/>
    <xf numFmtId="0" fontId="17" fillId="0" borderId="0" xfId="0" applyFont="1" applyProtection="1"/>
    <xf numFmtId="0" fontId="16" fillId="5" borderId="0" xfId="0" applyFont="1" applyFill="1" applyProtection="1"/>
    <xf numFmtId="0" fontId="17" fillId="5" borderId="0" xfId="0" applyFont="1" applyFill="1" applyProtection="1"/>
    <xf numFmtId="0" fontId="18" fillId="5" borderId="0" xfId="0" applyFont="1" applyFill="1" applyAlignment="1" applyProtection="1">
      <alignment horizontal="left" wrapText="1"/>
    </xf>
    <xf numFmtId="14" fontId="18" fillId="5" borderId="0" xfId="0" applyNumberFormat="1" applyFont="1" applyFill="1" applyAlignment="1" applyProtection="1">
      <alignment horizontal="left" wrapText="1"/>
    </xf>
    <xf numFmtId="0" fontId="5" fillId="6" borderId="0" xfId="0" applyFont="1" applyFill="1" applyProtection="1"/>
    <xf numFmtId="0" fontId="0" fillId="6" borderId="0" xfId="0" applyFont="1" applyFill="1" applyProtection="1"/>
    <xf numFmtId="0" fontId="19" fillId="6" borderId="0" xfId="0" applyFont="1" applyFill="1" applyProtection="1"/>
    <xf numFmtId="14" fontId="16" fillId="5" borderId="0" xfId="0" applyNumberFormat="1" applyFont="1" applyFill="1" applyProtection="1"/>
    <xf numFmtId="0" fontId="16" fillId="0" borderId="0" xfId="0" applyFont="1" applyProtection="1"/>
    <xf numFmtId="0" fontId="1" fillId="0" borderId="0" xfId="0" applyFont="1" applyProtection="1"/>
    <xf numFmtId="0" fontId="4" fillId="0" borderId="0" xfId="0" applyFont="1" applyProtection="1"/>
    <xf numFmtId="0" fontId="4" fillId="5" borderId="0" xfId="0" applyFont="1" applyFill="1" applyProtection="1"/>
    <xf numFmtId="0" fontId="0" fillId="5" borderId="0" xfId="0" applyFill="1" applyProtection="1"/>
    <xf numFmtId="8" fontId="0" fillId="4" borderId="5" xfId="0" applyNumberFormat="1" applyFont="1" applyFill="1" applyBorder="1" applyAlignment="1" applyProtection="1"/>
    <xf numFmtId="14" fontId="0" fillId="4" borderId="5" xfId="0" applyNumberFormat="1" applyFont="1" applyFill="1" applyBorder="1" applyAlignment="1" applyProtection="1"/>
    <xf numFmtId="10" fontId="0" fillId="4" borderId="5" xfId="1" applyNumberFormat="1" applyFont="1" applyFill="1" applyBorder="1" applyAlignment="1" applyProtection="1"/>
    <xf numFmtId="3" fontId="0" fillId="4" borderId="5" xfId="0" applyNumberFormat="1" applyFont="1" applyFill="1" applyBorder="1" applyAlignment="1" applyProtection="1"/>
    <xf numFmtId="14" fontId="0" fillId="4" borderId="4" xfId="0" applyNumberFormat="1" applyFont="1" applyFill="1" applyBorder="1" applyProtection="1"/>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3" fontId="0" fillId="4" borderId="5" xfId="0" applyNumberFormat="1" applyFont="1" applyFill="1" applyBorder="1" applyAlignment="1" applyProtection="1">
      <protection locked="0"/>
    </xf>
    <xf numFmtId="10" fontId="0" fillId="4" borderId="5" xfId="1" applyNumberFormat="1" applyFont="1" applyFill="1" applyBorder="1" applyAlignment="1" applyProtection="1">
      <protection locked="0"/>
    </xf>
    <xf numFmtId="14" fontId="0" fillId="4" borderId="5" xfId="0" applyNumberFormat="1" applyFont="1" applyFill="1" applyBorder="1" applyAlignment="1" applyProtection="1">
      <protection locked="0"/>
    </xf>
    <xf numFmtId="8" fontId="0" fillId="4" borderId="5" xfId="0" applyNumberFormat="1" applyFont="1" applyFill="1" applyBorder="1" applyAlignment="1" applyProtection="1">
      <protection locked="0"/>
    </xf>
    <xf numFmtId="0" fontId="0" fillId="5" borderId="0" xfId="0" applyFill="1" applyAlignment="1" applyProtection="1">
      <alignment wrapText="1"/>
    </xf>
    <xf numFmtId="0" fontId="0" fillId="0" borderId="0" xfId="0" applyAlignment="1" applyProtection="1">
      <alignment horizontal="left" wrapText="1"/>
    </xf>
    <xf numFmtId="0" fontId="7" fillId="3" borderId="0" xfId="0" applyFont="1" applyFill="1" applyAlignment="1" applyProtection="1">
      <alignment horizontal="left" vertical="center" wrapText="1"/>
    </xf>
    <xf numFmtId="0" fontId="5" fillId="0" borderId="0" xfId="0" applyFont="1" applyAlignment="1"/>
    <xf numFmtId="0" fontId="12" fillId="0" borderId="0" xfId="0" applyFont="1" applyAlignment="1" applyProtection="1">
      <alignment horizontal="left" wrapText="1"/>
    </xf>
    <xf numFmtId="0" fontId="9" fillId="0" borderId="0" xfId="0" applyFont="1" applyAlignment="1" applyProtection="1">
      <alignment horizontal="left" vertical="top" wrapText="1"/>
    </xf>
    <xf numFmtId="0" fontId="4" fillId="0" borderId="0" xfId="0" applyFont="1" applyAlignment="1" applyProtection="1">
      <alignment wrapText="1"/>
    </xf>
    <xf numFmtId="1" fontId="0" fillId="4" borderId="1" xfId="0" applyNumberFormat="1" applyFont="1" applyFill="1" applyBorder="1" applyAlignment="1" applyProtection="1">
      <alignment horizontal="left"/>
    </xf>
    <xf numFmtId="1" fontId="0" fillId="4" borderId="2" xfId="0" applyNumberFormat="1" applyFill="1" applyBorder="1" applyAlignment="1" applyProtection="1">
      <alignment horizontal="left"/>
    </xf>
    <xf numFmtId="0" fontId="0" fillId="4" borderId="1" xfId="0" applyNumberFormat="1" applyFont="1" applyFill="1" applyBorder="1" applyAlignment="1" applyProtection="1">
      <alignment wrapText="1"/>
    </xf>
    <xf numFmtId="0" fontId="0" fillId="4" borderId="3" xfId="0" applyNumberFormat="1" applyFill="1" applyBorder="1" applyAlignment="1" applyProtection="1">
      <alignment wrapText="1"/>
    </xf>
    <xf numFmtId="0" fontId="0" fillId="4" borderId="2" xfId="0" applyNumberFormat="1" applyFill="1" applyBorder="1" applyAlignment="1" applyProtection="1">
      <alignment wrapText="1"/>
    </xf>
    <xf numFmtId="0" fontId="11" fillId="0" borderId="0" xfId="0" applyFont="1" applyAlignment="1" applyProtection="1">
      <alignment horizontal="left" wrapText="1"/>
    </xf>
    <xf numFmtId="0" fontId="1" fillId="0" borderId="0" xfId="0" applyFont="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0" fillId="4" borderId="0" xfId="0" applyNumberFormat="1" applyFont="1" applyFill="1" applyAlignment="1" applyProtection="1"/>
    <xf numFmtId="0" fontId="0" fillId="4" borderId="0" xfId="0" applyNumberFormat="1" applyFill="1" applyAlignment="1" applyProtection="1"/>
    <xf numFmtId="0" fontId="18" fillId="0" borderId="0" xfId="0" applyFont="1" applyAlignment="1" applyProtection="1">
      <alignment horizontal="left" wrapText="1"/>
    </xf>
    <xf numFmtId="0" fontId="0" fillId="4" borderId="0" xfId="0" applyNumberFormat="1" applyFont="1" applyFill="1" applyAlignment="1" applyProtection="1">
      <protection locked="0"/>
    </xf>
    <xf numFmtId="0" fontId="0" fillId="4" borderId="0" xfId="0" applyNumberFormat="1" applyFill="1" applyAlignment="1" applyProtection="1">
      <protection locked="0"/>
    </xf>
    <xf numFmtId="1" fontId="0" fillId="4" borderId="1" xfId="0" applyNumberFormat="1" applyFont="1" applyFill="1" applyBorder="1" applyAlignment="1" applyProtection="1">
      <alignment horizontal="left"/>
      <protection locked="0"/>
    </xf>
    <xf numFmtId="1" fontId="0" fillId="4" borderId="2" xfId="0" applyNumberFormat="1" applyFill="1" applyBorder="1" applyAlignment="1" applyProtection="1">
      <alignment horizontal="left"/>
      <protection locked="0"/>
    </xf>
    <xf numFmtId="0" fontId="0" fillId="4" borderId="1" xfId="0" applyNumberFormat="1" applyFont="1" applyFill="1" applyBorder="1" applyAlignment="1" applyProtection="1">
      <alignment wrapText="1"/>
      <protection locked="0"/>
    </xf>
    <xf numFmtId="0" fontId="0" fillId="4" borderId="3" xfId="0" applyNumberFormat="1" applyFill="1" applyBorder="1" applyAlignment="1" applyProtection="1">
      <alignment wrapText="1"/>
      <protection locked="0"/>
    </xf>
    <xf numFmtId="0" fontId="0" fillId="4" borderId="2" xfId="0" applyNumberFormat="1" applyFill="1" applyBorder="1" applyAlignment="1" applyProtection="1">
      <alignment wrapText="1"/>
      <protection locked="0"/>
    </xf>
    <xf numFmtId="14" fontId="0" fillId="4" borderId="4"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left"/>
    </xf>
    <xf numFmtId="1" fontId="0" fillId="0" borderId="2" xfId="0" applyNumberFormat="1" applyFill="1" applyBorder="1" applyAlignment="1" applyProtection="1">
      <alignment horizontal="left"/>
    </xf>
    <xf numFmtId="0" fontId="0" fillId="0" borderId="1" xfId="0" applyNumberFormat="1" applyFont="1" applyFill="1" applyBorder="1" applyAlignment="1" applyProtection="1">
      <alignment wrapText="1"/>
    </xf>
    <xf numFmtId="0" fontId="0" fillId="0" borderId="3" xfId="0" applyNumberFormat="1" applyFill="1" applyBorder="1" applyAlignment="1" applyProtection="1">
      <alignment wrapText="1"/>
    </xf>
    <xf numFmtId="0" fontId="0" fillId="0" borderId="2" xfId="0" applyNumberFormat="1" applyFill="1" applyBorder="1" applyAlignment="1" applyProtection="1">
      <alignment wrapText="1"/>
    </xf>
    <xf numFmtId="164" fontId="0" fillId="0" borderId="1" xfId="0" applyNumberFormat="1" applyFill="1" applyBorder="1" applyAlignment="1" applyProtection="1"/>
    <xf numFmtId="164" fontId="0" fillId="0" borderId="2" xfId="0" applyNumberFormat="1" applyFill="1" applyBorder="1" applyAlignment="1" applyProtection="1"/>
    <xf numFmtId="14" fontId="0" fillId="4" borderId="4" xfId="0" applyNumberFormat="1" applyFont="1" applyFill="1" applyBorder="1" applyAlignment="1" applyProtection="1">
      <alignment horizontal="left"/>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workbookViewId="0"/>
  </sheetViews>
  <sheetFormatPr baseColWidth="10" defaultRowHeight="13.5" x14ac:dyDescent="0.35"/>
  <cols>
    <col min="1" max="16384" width="11" style="21"/>
  </cols>
  <sheetData>
    <row r="1" spans="1:7" x14ac:dyDescent="0.35">
      <c r="A1" s="45" t="s">
        <v>172</v>
      </c>
    </row>
    <row r="2" spans="1:7" ht="22.5" customHeight="1" x14ac:dyDescent="0.35"/>
    <row r="3" spans="1:7" ht="214.5" customHeight="1" x14ac:dyDescent="0.35">
      <c r="A3" s="62" t="s">
        <v>252</v>
      </c>
      <c r="B3" s="62"/>
      <c r="C3" s="62"/>
      <c r="D3" s="62"/>
      <c r="E3" s="62"/>
      <c r="F3" s="62"/>
      <c r="G3" s="62"/>
    </row>
    <row r="6" spans="1:7" x14ac:dyDescent="0.35">
      <c r="A6" s="46" t="s">
        <v>192</v>
      </c>
      <c r="B6" s="47"/>
      <c r="C6" s="47"/>
      <c r="D6" s="47"/>
      <c r="E6" s="47"/>
    </row>
    <row r="8" spans="1:7" ht="123" customHeight="1" x14ac:dyDescent="0.35">
      <c r="A8" s="61" t="s">
        <v>243</v>
      </c>
      <c r="B8" s="61"/>
      <c r="C8" s="61"/>
      <c r="D8" s="61"/>
      <c r="E8" s="61"/>
      <c r="F8" s="61"/>
      <c r="G8" s="61"/>
    </row>
    <row r="11" spans="1:7" x14ac:dyDescent="0.35">
      <c r="A11" s="21" t="s">
        <v>226</v>
      </c>
    </row>
    <row r="13" spans="1:7" x14ac:dyDescent="0.35">
      <c r="A13" s="21" t="s">
        <v>227</v>
      </c>
    </row>
    <row r="15" spans="1:7" x14ac:dyDescent="0.35">
      <c r="A15" s="21" t="s">
        <v>228</v>
      </c>
    </row>
  </sheetData>
  <sheetProtection algorithmName="SHA-512" hashValue="hOLydVBNAwA8ar8HGJdIu37hX+e/06RPuQ00XxiRg8hdPhpAXNoK89i0kxGTgSp3Tz0BPaJ9HVFxgdWqmxi9Rw==" saltValue="Yrq38HyZ746EiEUYq6heYQ==" spinCount="100000" sheet="1" objects="1" scenarios="1"/>
  <mergeCells count="2">
    <mergeCell ref="A8:G8"/>
    <mergeCell ref="A3:G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sqref="A1:G1"/>
    </sheetView>
  </sheetViews>
  <sheetFormatPr baseColWidth="10" defaultRowHeight="13.5" x14ac:dyDescent="0.35"/>
  <cols>
    <col min="1" max="5" width="11" style="8"/>
    <col min="6" max="6" width="13.5" style="8" customWidth="1"/>
    <col min="7" max="7" width="13.625" style="8" customWidth="1"/>
    <col min="8" max="8" width="11.625" style="8" customWidth="1"/>
    <col min="9" max="13" width="11" style="8"/>
    <col min="14" max="14" width="16.75" style="8" customWidth="1"/>
    <col min="15" max="15" width="11" style="8" customWidth="1"/>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253</v>
      </c>
      <c r="B3" s="66" t="s">
        <v>250</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68"/>
      <c r="D9" s="69"/>
      <c r="P9" s="9">
        <v>44136</v>
      </c>
    </row>
    <row r="10" spans="1:17" x14ac:dyDescent="0.35">
      <c r="C10" s="12"/>
      <c r="D10" s="13"/>
      <c r="P10" s="9">
        <v>44166</v>
      </c>
    </row>
    <row r="11" spans="1:17" x14ac:dyDescent="0.35">
      <c r="A11" s="8" t="s">
        <v>2</v>
      </c>
      <c r="C11" s="70"/>
      <c r="D11" s="71"/>
      <c r="E11" s="71"/>
      <c r="F11" s="71"/>
      <c r="G11" s="72"/>
      <c r="P11" s="9">
        <v>44197</v>
      </c>
    </row>
    <row r="12" spans="1:17" x14ac:dyDescent="0.35">
      <c r="P12" s="9">
        <v>44228</v>
      </c>
    </row>
    <row r="13" spans="1:17" s="7" customFormat="1" ht="19.5" customHeight="1" x14ac:dyDescent="0.4">
      <c r="A13" s="14" t="s">
        <v>229</v>
      </c>
      <c r="B13" s="14"/>
      <c r="C13" s="14"/>
      <c r="D13" s="14"/>
      <c r="E13" s="14"/>
      <c r="F13" s="14"/>
      <c r="G13" s="14"/>
      <c r="H13" s="8"/>
      <c r="I13" s="41" t="s">
        <v>195</v>
      </c>
      <c r="J13" s="39"/>
      <c r="K13" s="39"/>
      <c r="L13" s="39"/>
      <c r="M13" s="39"/>
      <c r="N13" s="39"/>
      <c r="O13" s="8"/>
      <c r="P13" s="9">
        <v>44256</v>
      </c>
      <c r="Q13" s="8"/>
    </row>
    <row r="14" spans="1:17" ht="15" x14ac:dyDescent="0.4">
      <c r="I14" s="41" t="s">
        <v>196</v>
      </c>
      <c r="J14" s="40"/>
      <c r="K14" s="40"/>
      <c r="L14" s="40"/>
      <c r="M14" s="40"/>
      <c r="N14" s="40"/>
      <c r="P14" s="9">
        <v>44287</v>
      </c>
    </row>
    <row r="15" spans="1:17" x14ac:dyDescent="0.35">
      <c r="A15" s="8" t="s">
        <v>29</v>
      </c>
      <c r="B15" s="8" t="s">
        <v>3</v>
      </c>
      <c r="G15" s="48">
        <v>100</v>
      </c>
      <c r="I15" s="40"/>
      <c r="J15" s="40"/>
      <c r="K15" s="40"/>
      <c r="L15" s="40"/>
      <c r="M15" s="40"/>
      <c r="N15" s="40"/>
      <c r="P15" s="9">
        <v>44317</v>
      </c>
    </row>
    <row r="16" spans="1:17" ht="12.6" customHeight="1" x14ac:dyDescent="0.35">
      <c r="I16" s="40" t="s">
        <v>197</v>
      </c>
      <c r="J16" s="40"/>
      <c r="K16" s="40"/>
      <c r="L16" s="40"/>
      <c r="M16" s="40"/>
      <c r="N16" s="40"/>
      <c r="P16" s="9">
        <v>44348</v>
      </c>
    </row>
    <row r="17" spans="1:17" x14ac:dyDescent="0.35">
      <c r="A17" s="8" t="s">
        <v>30</v>
      </c>
      <c r="B17" s="8" t="s">
        <v>224</v>
      </c>
      <c r="G17" s="49">
        <v>44105</v>
      </c>
      <c r="I17" s="40" t="s">
        <v>198</v>
      </c>
      <c r="J17" s="40"/>
      <c r="K17" s="40"/>
      <c r="L17" s="40"/>
      <c r="M17" s="40"/>
      <c r="N17" s="40"/>
      <c r="P17" s="9">
        <v>44378</v>
      </c>
    </row>
    <row r="18" spans="1:17" ht="12.6" customHeight="1" x14ac:dyDescent="0.4">
      <c r="B18" s="43"/>
      <c r="C18" s="34"/>
      <c r="D18" s="34"/>
      <c r="I18" s="40" t="s">
        <v>199</v>
      </c>
      <c r="J18" s="40"/>
      <c r="K18" s="40"/>
      <c r="L18" s="40"/>
      <c r="M18" s="40"/>
      <c r="N18" s="40"/>
      <c r="P18" s="9">
        <v>44409</v>
      </c>
    </row>
    <row r="19" spans="1:17" ht="12.6" customHeight="1" x14ac:dyDescent="0.35">
      <c r="I19" s="40" t="s">
        <v>200</v>
      </c>
      <c r="J19" s="40"/>
      <c r="K19" s="40"/>
      <c r="L19" s="40"/>
      <c r="M19" s="40"/>
      <c r="N19" s="40"/>
      <c r="P19" s="9">
        <v>44440</v>
      </c>
    </row>
    <row r="20" spans="1:17" x14ac:dyDescent="0.35">
      <c r="A20" s="8" t="s">
        <v>31</v>
      </c>
      <c r="B20" s="8" t="s">
        <v>225</v>
      </c>
      <c r="G20" s="50">
        <v>0.03</v>
      </c>
      <c r="I20" s="40"/>
      <c r="J20" s="40"/>
      <c r="K20" s="40"/>
      <c r="L20" s="40"/>
      <c r="M20" s="40"/>
      <c r="N20" s="40"/>
      <c r="P20" s="9">
        <v>44470</v>
      </c>
    </row>
    <row r="21" spans="1:17" ht="12.6" customHeight="1" x14ac:dyDescent="0.35">
      <c r="I21" s="40" t="s">
        <v>244</v>
      </c>
      <c r="J21" s="40"/>
      <c r="K21" s="40"/>
      <c r="L21" s="40"/>
      <c r="M21" s="40"/>
      <c r="N21" s="40"/>
      <c r="P21" s="9">
        <v>44501</v>
      </c>
    </row>
    <row r="22" spans="1:17" x14ac:dyDescent="0.35">
      <c r="A22" s="8" t="s">
        <v>32</v>
      </c>
      <c r="B22" s="8" t="s">
        <v>5</v>
      </c>
      <c r="G22" s="50">
        <v>0.25</v>
      </c>
      <c r="I22" s="40" t="s">
        <v>245</v>
      </c>
      <c r="J22" s="40"/>
      <c r="K22" s="40"/>
      <c r="L22" s="40"/>
      <c r="M22" s="40"/>
      <c r="N22" s="40"/>
      <c r="P22" s="9">
        <v>44531</v>
      </c>
    </row>
    <row r="23" spans="1:17" ht="12.6" customHeight="1" x14ac:dyDescent="0.35">
      <c r="I23" s="40" t="s">
        <v>246</v>
      </c>
      <c r="J23" s="40"/>
      <c r="K23" s="40"/>
      <c r="L23" s="40"/>
      <c r="M23" s="40"/>
      <c r="N23" s="40"/>
    </row>
    <row r="24" spans="1:17" x14ac:dyDescent="0.35">
      <c r="A24" s="8" t="s">
        <v>33</v>
      </c>
      <c r="B24" s="15" t="s">
        <v>26</v>
      </c>
      <c r="C24" s="15"/>
      <c r="D24" s="15"/>
      <c r="E24" s="15"/>
      <c r="G24" s="16">
        <f>ROUND(G15*G20*G22,2)</f>
        <v>0.75</v>
      </c>
      <c r="I24" s="40" t="s">
        <v>247</v>
      </c>
      <c r="J24" s="40"/>
      <c r="K24" s="40"/>
      <c r="L24" s="40"/>
      <c r="M24" s="40"/>
      <c r="N24" s="40"/>
    </row>
    <row r="25" spans="1:17" s="44" customFormat="1" x14ac:dyDescent="0.35">
      <c r="B25" s="44" t="s">
        <v>4</v>
      </c>
      <c r="H25" s="8"/>
      <c r="I25" s="40" t="s">
        <v>248</v>
      </c>
      <c r="J25" s="40"/>
      <c r="K25" s="40"/>
      <c r="L25" s="40"/>
      <c r="M25" s="40"/>
      <c r="N25" s="40"/>
      <c r="O25" s="8"/>
      <c r="P25" s="8"/>
      <c r="Q25" s="8"/>
    </row>
    <row r="26" spans="1:17" s="44" customFormat="1" x14ac:dyDescent="0.35">
      <c r="B26" s="44" t="s">
        <v>6</v>
      </c>
      <c r="H26" s="8"/>
      <c r="I26" s="40"/>
      <c r="J26" s="40"/>
      <c r="K26" s="40"/>
      <c r="L26" s="40"/>
      <c r="M26" s="40"/>
      <c r="N26" s="40"/>
      <c r="O26" s="8"/>
      <c r="P26" s="8"/>
      <c r="Q26" s="8"/>
    </row>
    <row r="27" spans="1:17" ht="12.6" customHeight="1" x14ac:dyDescent="0.35">
      <c r="I27" s="40" t="s">
        <v>241</v>
      </c>
      <c r="J27" s="40"/>
      <c r="K27" s="40"/>
      <c r="L27" s="40"/>
      <c r="M27" s="40"/>
      <c r="N27" s="40"/>
    </row>
    <row r="28" spans="1:17" x14ac:dyDescent="0.35">
      <c r="A28" s="8" t="s">
        <v>34</v>
      </c>
      <c r="B28" s="8" t="s">
        <v>7</v>
      </c>
      <c r="G28" s="16">
        <f>G15+G24</f>
        <v>100.75</v>
      </c>
      <c r="I28" s="40" t="s">
        <v>242</v>
      </c>
      <c r="J28" s="40"/>
      <c r="K28" s="40"/>
      <c r="L28" s="40"/>
      <c r="M28" s="40"/>
      <c r="N28" s="40"/>
    </row>
    <row r="29" spans="1:17" x14ac:dyDescent="0.35">
      <c r="B29" s="44" t="s">
        <v>35</v>
      </c>
    </row>
    <row r="30" spans="1:17" ht="12.6" customHeight="1" x14ac:dyDescent="0.35"/>
    <row r="31" spans="1:17" x14ac:dyDescent="0.35">
      <c r="A31" s="8" t="s">
        <v>36</v>
      </c>
      <c r="B31" s="8" t="s">
        <v>8</v>
      </c>
    </row>
    <row r="32" spans="1:17" x14ac:dyDescent="0.35">
      <c r="B32" s="18" t="s">
        <v>27</v>
      </c>
      <c r="G32" s="51">
        <v>150</v>
      </c>
      <c r="I32" s="15"/>
    </row>
    <row r="33" spans="1:9" ht="27" customHeight="1" x14ac:dyDescent="0.35">
      <c r="B33" s="73" t="s">
        <v>37</v>
      </c>
      <c r="C33" s="73"/>
      <c r="D33" s="73"/>
      <c r="E33" s="73"/>
      <c r="F33" s="73"/>
      <c r="I33" s="15"/>
    </row>
    <row r="34" spans="1:9" ht="26.25" customHeight="1" x14ac:dyDescent="0.4">
      <c r="B34" s="79" t="s">
        <v>254</v>
      </c>
      <c r="C34" s="79"/>
      <c r="D34" s="79"/>
      <c r="E34" s="79"/>
      <c r="F34" s="79"/>
      <c r="I34" s="15"/>
    </row>
    <row r="35" spans="1:9" ht="12.6" customHeight="1" x14ac:dyDescent="0.35"/>
    <row r="36" spans="1:9" x14ac:dyDescent="0.35">
      <c r="A36" s="8" t="s">
        <v>38</v>
      </c>
      <c r="B36" s="8" t="s">
        <v>9</v>
      </c>
      <c r="G36" s="16">
        <f>ROUND((G28*50/100)*G32,2)</f>
        <v>7556.25</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7500</v>
      </c>
    </row>
    <row r="40" spans="1:9" ht="26.25" customHeight="1" x14ac:dyDescent="0.35">
      <c r="B40" s="74" t="s">
        <v>171</v>
      </c>
      <c r="C40" s="74"/>
      <c r="D40" s="74"/>
      <c r="E40" s="74"/>
      <c r="F40" s="74"/>
    </row>
    <row r="41" spans="1:9" ht="12.6" customHeight="1" x14ac:dyDescent="0.35"/>
    <row r="42" spans="1:9" x14ac:dyDescent="0.35">
      <c r="A42" s="8" t="s">
        <v>41</v>
      </c>
      <c r="B42" s="8" t="s">
        <v>10</v>
      </c>
      <c r="G42" s="16">
        <f>G36-G39</f>
        <v>56.25</v>
      </c>
    </row>
    <row r="43" spans="1:9" x14ac:dyDescent="0.35">
      <c r="B43" s="44" t="s">
        <v>42</v>
      </c>
    </row>
    <row r="44" spans="1:9" ht="12.6" customHeight="1" x14ac:dyDescent="0.35">
      <c r="B44" s="17"/>
    </row>
    <row r="45" spans="1:9" x14ac:dyDescent="0.35">
      <c r="A45" s="31" t="s">
        <v>179</v>
      </c>
      <c r="B45" s="31" t="s">
        <v>174</v>
      </c>
      <c r="C45" s="31"/>
      <c r="D45" s="31"/>
      <c r="E45" s="31"/>
      <c r="F45" s="31"/>
      <c r="G45" s="49">
        <v>44501</v>
      </c>
    </row>
    <row r="46" spans="1:9" ht="13.9" x14ac:dyDescent="0.4">
      <c r="A46" s="31"/>
      <c r="B46" s="35" t="s">
        <v>249</v>
      </c>
      <c r="C46" s="42"/>
      <c r="D46" s="31"/>
      <c r="E46" s="31"/>
      <c r="F46" s="31"/>
      <c r="G46" s="8" t="str">
        <f>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0">
        <v>0.02</v>
      </c>
    </row>
    <row r="49" spans="1:7" x14ac:dyDescent="0.35">
      <c r="A49" s="31"/>
      <c r="B49" s="31"/>
      <c r="C49" s="31"/>
      <c r="D49" s="31"/>
      <c r="E49" s="31"/>
      <c r="F49" s="31"/>
      <c r="G49" s="26"/>
    </row>
    <row r="50" spans="1:7" x14ac:dyDescent="0.35">
      <c r="A50" s="31" t="s">
        <v>181</v>
      </c>
      <c r="B50" s="31" t="s">
        <v>177</v>
      </c>
      <c r="C50" s="31"/>
      <c r="D50" s="31"/>
      <c r="E50" s="31"/>
      <c r="F50" s="31"/>
      <c r="G50" s="27">
        <f>ROUND(G28*G48*G22,2)</f>
        <v>0.5</v>
      </c>
    </row>
    <row r="51" spans="1:7" x14ac:dyDescent="0.35">
      <c r="A51" s="31"/>
      <c r="B51" s="31"/>
      <c r="C51" s="31"/>
      <c r="D51" s="31"/>
      <c r="E51" s="31"/>
      <c r="F51" s="31"/>
      <c r="G51" s="28"/>
    </row>
    <row r="52" spans="1:7" x14ac:dyDescent="0.35">
      <c r="A52" s="31" t="s">
        <v>182</v>
      </c>
      <c r="B52" s="31" t="s">
        <v>176</v>
      </c>
      <c r="C52" s="31"/>
      <c r="D52" s="31"/>
      <c r="E52" s="31"/>
      <c r="F52" s="31"/>
      <c r="G52" s="27">
        <f>G28+G50</f>
        <v>101.25</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1">
        <v>200</v>
      </c>
    </row>
    <row r="56" spans="1:7" ht="25.5" customHeight="1" x14ac:dyDescent="0.35">
      <c r="A56" s="31"/>
      <c r="B56" s="75" t="s">
        <v>37</v>
      </c>
      <c r="C56" s="75"/>
      <c r="D56" s="75"/>
      <c r="E56" s="75"/>
      <c r="F56" s="75"/>
    </row>
    <row r="57" spans="1:7" s="34" customFormat="1" ht="13.9" x14ac:dyDescent="0.4">
      <c r="A57" s="36"/>
      <c r="B57" s="37" t="s">
        <v>193</v>
      </c>
      <c r="C57" s="38">
        <f>IF(G45="","",G45)</f>
        <v>44501</v>
      </c>
      <c r="D57" s="37" t="s">
        <v>194</v>
      </c>
      <c r="E57" s="38">
        <v>44561</v>
      </c>
      <c r="F57" s="37"/>
    </row>
    <row r="58" spans="1:7" ht="12" customHeight="1" x14ac:dyDescent="0.35">
      <c r="A58" s="31"/>
      <c r="B58" s="55"/>
      <c r="C58" s="55"/>
      <c r="D58" s="55"/>
      <c r="E58" s="55"/>
      <c r="F58" s="55"/>
    </row>
    <row r="59" spans="1:7" ht="14.25" customHeight="1" x14ac:dyDescent="0.35">
      <c r="A59" s="31" t="s">
        <v>187</v>
      </c>
      <c r="B59" s="31" t="s">
        <v>9</v>
      </c>
      <c r="C59" s="31"/>
      <c r="D59" s="31"/>
      <c r="E59" s="31"/>
      <c r="F59" s="31"/>
      <c r="G59" s="27">
        <f>ROUND((G52*50/100)*G55,2)</f>
        <v>10125</v>
      </c>
    </row>
    <row r="60" spans="1:7" ht="30.75" customHeight="1" x14ac:dyDescent="0.35">
      <c r="A60" s="31"/>
      <c r="B60" s="76" t="s">
        <v>184</v>
      </c>
      <c r="C60" s="76"/>
      <c r="D60" s="76"/>
      <c r="E60" s="76"/>
      <c r="F60" s="76"/>
    </row>
    <row r="61" spans="1:7" ht="12" customHeight="1" x14ac:dyDescent="0.35">
      <c r="A61" s="31"/>
      <c r="B61" s="56"/>
      <c r="C61" s="56"/>
      <c r="D61" s="56"/>
      <c r="E61" s="56"/>
      <c r="F61" s="56"/>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10000</v>
      </c>
    </row>
    <row r="64" spans="1:7" ht="12" customHeight="1" x14ac:dyDescent="0.35">
      <c r="A64" s="31"/>
      <c r="B64" s="56"/>
      <c r="C64" s="56"/>
      <c r="D64" s="56"/>
      <c r="E64" s="56"/>
      <c r="F64" s="56"/>
      <c r="G64" s="28"/>
    </row>
    <row r="65" spans="1:7" ht="14.25" customHeight="1" x14ac:dyDescent="0.35">
      <c r="A65" s="31" t="s">
        <v>189</v>
      </c>
      <c r="B65" s="31" t="s">
        <v>186</v>
      </c>
      <c r="C65" s="31"/>
      <c r="D65" s="31"/>
      <c r="E65" s="31"/>
      <c r="F65" s="31"/>
      <c r="G65" s="29">
        <f>G59-G63</f>
        <v>125</v>
      </c>
    </row>
    <row r="66" spans="1:7" ht="14.25" customHeight="1" x14ac:dyDescent="0.35">
      <c r="A66" s="31"/>
      <c r="B66" s="31"/>
      <c r="C66" s="31"/>
      <c r="D66" s="31"/>
      <c r="E66" s="31"/>
      <c r="F66" s="31"/>
      <c r="G66" s="30"/>
    </row>
    <row r="67" spans="1:7" ht="14.25" customHeight="1" x14ac:dyDescent="0.35">
      <c r="A67" s="31" t="s">
        <v>190</v>
      </c>
      <c r="B67" s="31" t="s">
        <v>191</v>
      </c>
      <c r="C67" s="31"/>
      <c r="D67" s="31"/>
      <c r="E67" s="31"/>
      <c r="F67" s="31"/>
      <c r="G67" s="29">
        <f>G42+G65</f>
        <v>181.25</v>
      </c>
    </row>
    <row r="68" spans="1:7" ht="14.25" customHeight="1" x14ac:dyDescent="0.35">
      <c r="G68" s="30"/>
    </row>
    <row r="69" spans="1:7" x14ac:dyDescent="0.35">
      <c r="B69" s="52"/>
      <c r="D69" s="52"/>
      <c r="E69" s="52"/>
      <c r="F69" s="52"/>
    </row>
    <row r="70" spans="1:7" x14ac:dyDescent="0.35">
      <c r="B70" s="19" t="s">
        <v>12</v>
      </c>
      <c r="D70" s="19" t="s">
        <v>43</v>
      </c>
    </row>
    <row r="73" spans="1:7" x14ac:dyDescent="0.35">
      <c r="B73" s="77"/>
      <c r="C73" s="78"/>
      <c r="D73" s="78"/>
      <c r="E73" s="78"/>
      <c r="F73" s="78"/>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D27CsdtEkWSWAaAdy3rNYspYMZl9M44PQ4zYGc/FBtjG/6edc6JFeNJCZAkoOJb059HCaJAgPGA3AZTBQ6UQ==" saltValue="BxKB/WvIJEJ74pG4cNU07w==" spinCount="100000" sheet="1" objects="1" scenarios="1"/>
  <mergeCells count="14">
    <mergeCell ref="A1:G1"/>
    <mergeCell ref="B75:G75"/>
    <mergeCell ref="B3:G3"/>
    <mergeCell ref="A5:G5"/>
    <mergeCell ref="C9:D9"/>
    <mergeCell ref="C11:G11"/>
    <mergeCell ref="B33:F33"/>
    <mergeCell ref="B37:F37"/>
    <mergeCell ref="B40:F40"/>
    <mergeCell ref="B56:F56"/>
    <mergeCell ref="B60:F60"/>
    <mergeCell ref="B63:F63"/>
    <mergeCell ref="B73:F73"/>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sqref="A1:G1"/>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253</v>
      </c>
      <c r="B3" s="66" t="s">
        <v>250</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2"/>
      <c r="D9" s="83"/>
      <c r="P9" s="9">
        <v>44136</v>
      </c>
    </row>
    <row r="10" spans="1:17" x14ac:dyDescent="0.35">
      <c r="C10" s="12"/>
      <c r="D10" s="13"/>
      <c r="P10" s="9">
        <v>44166</v>
      </c>
    </row>
    <row r="11" spans="1:17" x14ac:dyDescent="0.35">
      <c r="A11" s="8" t="s">
        <v>2</v>
      </c>
      <c r="C11" s="84"/>
      <c r="D11" s="85"/>
      <c r="E11" s="85"/>
      <c r="F11" s="85"/>
      <c r="G11" s="86"/>
      <c r="P11" s="9">
        <v>44197</v>
      </c>
    </row>
    <row r="12" spans="1:17" x14ac:dyDescent="0.35">
      <c r="P12" s="9">
        <v>44228</v>
      </c>
    </row>
    <row r="13" spans="1:17" s="7" customFormat="1" ht="19.5" customHeight="1" x14ac:dyDescent="0.4">
      <c r="A13" s="14" t="s">
        <v>229</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224</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5</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6</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5.5"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10</v>
      </c>
      <c r="G42" s="16">
        <f>G36-G39</f>
        <v>0</v>
      </c>
    </row>
    <row r="43" spans="1:9" x14ac:dyDescent="0.35">
      <c r="B43" s="44" t="s">
        <v>42</v>
      </c>
    </row>
    <row r="44" spans="1:9" ht="12.6" customHeight="1" x14ac:dyDescent="0.35">
      <c r="B44" s="17"/>
    </row>
    <row r="45" spans="1:9" x14ac:dyDescent="0.35">
      <c r="A45" s="31" t="s">
        <v>179</v>
      </c>
      <c r="B45" s="31" t="s">
        <v>174</v>
      </c>
      <c r="C45" s="31"/>
      <c r="D45" s="31"/>
      <c r="E45" s="31"/>
      <c r="F45" s="31"/>
      <c r="G45" s="59"/>
    </row>
    <row r="46" spans="1:9" ht="13.9" x14ac:dyDescent="0.4">
      <c r="A46" s="31"/>
      <c r="B46" s="35" t="s">
        <v>249</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186</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191</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bKhRdsjCAHg7f5kSl1Tb825X6FGkZ2bK//GpKFNSpTXRoymAjtrP9IjDcZf3/3uWrsDZ68Tg8l+WSCFSXNx9cg==" saltValue="ErwEsPg8EOjguDJ7xv3QSA==" spinCount="100000" sheet="1" objects="1" scenarios="1"/>
  <mergeCells count="15">
    <mergeCell ref="A1:G1"/>
    <mergeCell ref="B75:G75"/>
    <mergeCell ref="B3:G3"/>
    <mergeCell ref="B73:F73"/>
    <mergeCell ref="B33:F33"/>
    <mergeCell ref="B37:F37"/>
    <mergeCell ref="B40:F40"/>
    <mergeCell ref="C9:D9"/>
    <mergeCell ref="C11:G11"/>
    <mergeCell ref="A5:G5"/>
    <mergeCell ref="B56:F56"/>
    <mergeCell ref="B60:F60"/>
    <mergeCell ref="B63:F63"/>
    <mergeCell ref="D69:F69"/>
    <mergeCell ref="B34:F34"/>
  </mergeCells>
  <dataValidations count="2">
    <dataValidation type="list" allowBlank="1" showInputMessage="1" showErrorMessage="1" sqref="G17">
      <formula1>$P$1:$P$22</formula1>
    </dataValidation>
    <dataValidation type="list" allowBlank="1" showInputMessage="1" showErrorMessage="1" sqref="G45">
      <formula1>$P$10:$P$22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sqref="A1:G1"/>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253</v>
      </c>
      <c r="B3" s="66" t="s">
        <v>250</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233</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234</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14</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207</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8.15"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15</v>
      </c>
      <c r="G42" s="16">
        <f>G36-G39</f>
        <v>0</v>
      </c>
    </row>
    <row r="43" spans="1:9" x14ac:dyDescent="0.35">
      <c r="B43" s="44" t="s">
        <v>42</v>
      </c>
    </row>
    <row r="44" spans="1:9" ht="12.6" customHeight="1" x14ac:dyDescent="0.35">
      <c r="B44" s="17"/>
    </row>
    <row r="45" spans="1:9" x14ac:dyDescent="0.35">
      <c r="A45" s="31" t="s">
        <v>179</v>
      </c>
      <c r="B45" s="31" t="s">
        <v>208</v>
      </c>
      <c r="C45" s="31"/>
      <c r="D45" s="31"/>
      <c r="E45" s="31"/>
      <c r="F45" s="31"/>
      <c r="G45" s="59"/>
    </row>
    <row r="46" spans="1:9" ht="13.9" x14ac:dyDescent="0.4">
      <c r="A46" s="31"/>
      <c r="B46" s="35" t="s">
        <v>249</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209</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210</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HmXzmUfmZchv6NMIt8w5ijbDKtatccs9prgNvphEmxerqhN0EDIdt4baN/EazwoqiOnwWf/wzDjc8TFZlUv7kA==" saltValue="Bp6gFO4MBhz5k0DE2YGW2A=="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17">
      <formula1>$P$1:$P$22</formula1>
    </dataValidation>
    <dataValidation type="list" allowBlank="1" showInputMessage="1" showErrorMessage="1" sqref="G45">
      <formula1>$P$10:$P$22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sqref="A1:G1"/>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253</v>
      </c>
      <c r="B3" s="66" t="s">
        <v>250</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236</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235</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16</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211</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7.4"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17</v>
      </c>
      <c r="G42" s="16">
        <f>G36-G39</f>
        <v>0</v>
      </c>
    </row>
    <row r="43" spans="1:9" x14ac:dyDescent="0.35">
      <c r="B43" s="44" t="s">
        <v>42</v>
      </c>
    </row>
    <row r="44" spans="1:9" ht="12.6" customHeight="1" x14ac:dyDescent="0.35">
      <c r="B44" s="17"/>
    </row>
    <row r="45" spans="1:9" x14ac:dyDescent="0.35">
      <c r="A45" s="31" t="s">
        <v>179</v>
      </c>
      <c r="B45" s="31" t="s">
        <v>212</v>
      </c>
      <c r="C45" s="31"/>
      <c r="D45" s="31"/>
      <c r="E45" s="31"/>
      <c r="F45" s="31"/>
      <c r="G45" s="59"/>
    </row>
    <row r="46" spans="1:9" ht="13.9" x14ac:dyDescent="0.4">
      <c r="A46" s="31"/>
      <c r="B46" s="35" t="s">
        <v>249</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213</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214</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Elze9AbPDI0h+UwUPZ7Y+ezOgxOfvqjY3hrwyOLrmrPJ+hkKdHDNGdYueGsFOTW20lM48pDunlePaYqefJKuEQ==" saltValue="Sa1FJqJXcP0oQ2AZnZkcZQ=="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J36" sqref="J36"/>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253</v>
      </c>
      <c r="B3" s="66" t="s">
        <v>250</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237</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238</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5</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215</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5.15"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18</v>
      </c>
      <c r="G42" s="16">
        <f>G36-G39</f>
        <v>0</v>
      </c>
    </row>
    <row r="43" spans="1:9" x14ac:dyDescent="0.35">
      <c r="B43" s="44" t="s">
        <v>42</v>
      </c>
    </row>
    <row r="44" spans="1:9" ht="12.6" customHeight="1" x14ac:dyDescent="0.35">
      <c r="B44" s="17"/>
    </row>
    <row r="45" spans="1:9" x14ac:dyDescent="0.35">
      <c r="A45" s="31" t="s">
        <v>179</v>
      </c>
      <c r="B45" s="31" t="s">
        <v>216</v>
      </c>
      <c r="C45" s="31"/>
      <c r="D45" s="31"/>
      <c r="E45" s="31"/>
      <c r="F45" s="31"/>
      <c r="G45" s="59"/>
    </row>
    <row r="46" spans="1:9" ht="13.9" x14ac:dyDescent="0.4">
      <c r="A46" s="31"/>
      <c r="B46" s="35" t="s">
        <v>249</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217</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218</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LEbrI7ivjNRuP1Xghoy9HwQtE3jHhCLPOraN/y3hg1q5fsPqbPTJzguxuzoBesZDY6T/rGU2wwuHJgjWsZWXUw==" saltValue="mjSVq2VLhfTft2w9EJLcnA=="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sqref="A1:G1"/>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253</v>
      </c>
      <c r="B3" s="66" t="s">
        <v>250</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239</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240</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19</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219</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7"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20</v>
      </c>
      <c r="G42" s="16">
        <f>G36-G39</f>
        <v>0</v>
      </c>
    </row>
    <row r="43" spans="1:9" x14ac:dyDescent="0.35">
      <c r="B43" s="44" t="s">
        <v>42</v>
      </c>
    </row>
    <row r="44" spans="1:9" ht="12.6" customHeight="1" x14ac:dyDescent="0.35">
      <c r="B44" s="17"/>
    </row>
    <row r="45" spans="1:9" x14ac:dyDescent="0.35">
      <c r="A45" s="31" t="s">
        <v>179</v>
      </c>
      <c r="B45" s="31" t="s">
        <v>220</v>
      </c>
      <c r="C45" s="31"/>
      <c r="D45" s="31"/>
      <c r="E45" s="31"/>
      <c r="F45" s="31"/>
      <c r="G45" s="59"/>
    </row>
    <row r="46" spans="1:9" ht="13.9" x14ac:dyDescent="0.4">
      <c r="A46" s="31"/>
      <c r="B46" s="35" t="s">
        <v>249</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5"/>
      <c r="C58" s="55"/>
      <c r="D58" s="55"/>
      <c r="E58" s="55"/>
      <c r="F58" s="55"/>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6"/>
      <c r="C61" s="56"/>
      <c r="D61" s="56"/>
      <c r="E61" s="56"/>
      <c r="F61" s="56"/>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6"/>
      <c r="C64" s="56"/>
      <c r="D64" s="56"/>
      <c r="E64" s="56"/>
      <c r="F64" s="56"/>
      <c r="G64" s="28"/>
    </row>
    <row r="65" spans="1:7" ht="14.25" customHeight="1" x14ac:dyDescent="0.35">
      <c r="A65" s="31" t="s">
        <v>189</v>
      </c>
      <c r="B65" s="31" t="s">
        <v>221</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222</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b7M0GXEFvMULiaCb9qKq2Fke96VJInR9Zrb2l3Pd2yK4lPPH85AuBJ2rF4VT7B2mZaSkR95c5Pogkn/Ma2+k3A==" saltValue="Hymp0aW9bFJTej9o7CVg2w=="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0"/>
  <sheetViews>
    <sheetView showGridLines="0" zoomScaleNormal="100" workbookViewId="0">
      <selection activeCell="A13" sqref="A13"/>
    </sheetView>
  </sheetViews>
  <sheetFormatPr baseColWidth="10" defaultRowHeight="13.5" x14ac:dyDescent="0.35"/>
  <cols>
    <col min="1" max="16384" width="11" style="21"/>
  </cols>
  <sheetData>
    <row r="1" spans="1:7" s="20" customFormat="1" ht="13.9" x14ac:dyDescent="0.4">
      <c r="A1" s="20" t="s">
        <v>230</v>
      </c>
    </row>
    <row r="2" spans="1:7" ht="13.9" x14ac:dyDescent="0.4">
      <c r="A2" s="20" t="s">
        <v>231</v>
      </c>
    </row>
    <row r="5" spans="1:7" s="8" customFormat="1" x14ac:dyDescent="0.35">
      <c r="A5" s="11" t="s">
        <v>0</v>
      </c>
      <c r="B5" s="11"/>
      <c r="C5" s="11"/>
      <c r="D5" s="11"/>
      <c r="E5" s="11"/>
      <c r="F5" s="11"/>
      <c r="G5" s="11"/>
    </row>
    <row r="6" spans="1:7" s="8" customFormat="1" x14ac:dyDescent="0.35"/>
    <row r="7" spans="1:7" s="8" customFormat="1" x14ac:dyDescent="0.35">
      <c r="A7" s="8" t="s">
        <v>1</v>
      </c>
      <c r="C7" s="88" t="str">
        <f>IF('Kostenträger 1'!$C$9:$D$9="","",'Kostenträger 1'!$C$9:$D$9)</f>
        <v/>
      </c>
      <c r="D7" s="89"/>
    </row>
    <row r="8" spans="1:7" s="8" customFormat="1" x14ac:dyDescent="0.35">
      <c r="C8" s="12"/>
      <c r="D8" s="13"/>
    </row>
    <row r="9" spans="1:7" s="8" customFormat="1" x14ac:dyDescent="0.35">
      <c r="A9" s="8" t="s">
        <v>2</v>
      </c>
      <c r="C9" s="90" t="str">
        <f>IF('Kostenträger 1'!$C$11:$G$11="","",'Kostenträger 1'!$C$11:$G$11)</f>
        <v/>
      </c>
      <c r="D9" s="91"/>
      <c r="E9" s="91"/>
      <c r="F9" s="91"/>
      <c r="G9" s="92"/>
    </row>
    <row r="10" spans="1:7" s="8" customFormat="1" ht="12" customHeight="1" x14ac:dyDescent="0.35">
      <c r="C10" s="22"/>
      <c r="D10" s="23"/>
      <c r="E10" s="23"/>
      <c r="F10" s="23"/>
      <c r="G10" s="23"/>
    </row>
    <row r="12" spans="1:7" x14ac:dyDescent="0.35">
      <c r="A12" s="21" t="s">
        <v>251</v>
      </c>
    </row>
    <row r="13" spans="1:7" x14ac:dyDescent="0.35">
      <c r="A13" s="21" t="s">
        <v>232</v>
      </c>
    </row>
    <row r="16" spans="1:7" x14ac:dyDescent="0.35">
      <c r="A16" s="21" t="s">
        <v>21</v>
      </c>
      <c r="F16" s="93">
        <f>'Kostenträger 1'!G67</f>
        <v>0</v>
      </c>
      <c r="G16" s="94"/>
    </row>
    <row r="18" spans="1:7" x14ac:dyDescent="0.35">
      <c r="A18" s="21" t="s">
        <v>22</v>
      </c>
      <c r="F18" s="93">
        <f>'Kostenträger 2'!G67</f>
        <v>0</v>
      </c>
      <c r="G18" s="94"/>
    </row>
    <row r="20" spans="1:7" x14ac:dyDescent="0.35">
      <c r="A20" s="21" t="s">
        <v>23</v>
      </c>
      <c r="F20" s="93">
        <f>'Kostenträger 3'!G67</f>
        <v>0</v>
      </c>
      <c r="G20" s="94"/>
    </row>
    <row r="22" spans="1:7" x14ac:dyDescent="0.35">
      <c r="A22" s="21" t="s">
        <v>24</v>
      </c>
      <c r="F22" s="93">
        <f>'Kostenträger 4'!G67</f>
        <v>0</v>
      </c>
      <c r="G22" s="94"/>
    </row>
    <row r="24" spans="1:7" x14ac:dyDescent="0.35">
      <c r="A24" s="21" t="s">
        <v>25</v>
      </c>
      <c r="F24" s="93">
        <f>'Kostenträger 5'!G67</f>
        <v>0</v>
      </c>
      <c r="G24" s="94"/>
    </row>
    <row r="26" spans="1:7" ht="22.5" customHeight="1" x14ac:dyDescent="0.4">
      <c r="A26" s="20" t="s">
        <v>28</v>
      </c>
      <c r="F26" s="93">
        <f>F16+F18+F20+F22+F24</f>
        <v>0</v>
      </c>
      <c r="G26" s="94"/>
    </row>
    <row r="27" spans="1:7" s="24" customFormat="1" x14ac:dyDescent="0.35"/>
    <row r="30" spans="1:7" s="8" customFormat="1" x14ac:dyDescent="0.35">
      <c r="A30" s="8" t="s">
        <v>11</v>
      </c>
    </row>
    <row r="31" spans="1:7" s="8" customFormat="1" ht="28.5" customHeight="1" x14ac:dyDescent="0.35"/>
    <row r="32" spans="1:7" s="8" customFormat="1" x14ac:dyDescent="0.35">
      <c r="A32" s="1"/>
      <c r="C32" s="95"/>
      <c r="D32" s="95"/>
      <c r="E32" s="95"/>
    </row>
    <row r="33" spans="1:6" s="8" customFormat="1" x14ac:dyDescent="0.35">
      <c r="A33" s="19" t="s">
        <v>12</v>
      </c>
      <c r="C33" s="19" t="s">
        <v>43</v>
      </c>
    </row>
    <row r="34" spans="1:6" s="8" customFormat="1" x14ac:dyDescent="0.35"/>
    <row r="36" spans="1:6" x14ac:dyDescent="0.35">
      <c r="A36" s="80"/>
      <c r="B36" s="81"/>
      <c r="C36" s="81"/>
      <c r="D36" s="81"/>
      <c r="E36" s="81"/>
    </row>
    <row r="37" spans="1:6" x14ac:dyDescent="0.35">
      <c r="A37" s="19" t="s">
        <v>13</v>
      </c>
      <c r="B37" s="8"/>
      <c r="C37" s="8"/>
      <c r="D37" s="8"/>
      <c r="E37" s="8"/>
    </row>
    <row r="38" spans="1:6" ht="21" customHeight="1" x14ac:dyDescent="0.35">
      <c r="A38" s="65" t="s">
        <v>45</v>
      </c>
      <c r="B38" s="65"/>
      <c r="C38" s="65"/>
      <c r="D38" s="65"/>
      <c r="E38" s="65"/>
      <c r="F38" s="65"/>
    </row>
    <row r="10000" spans="27:27" ht="40.5" x14ac:dyDescent="0.35">
      <c r="AA10000" s="25" t="s">
        <v>44</v>
      </c>
    </row>
  </sheetData>
  <sheetProtection algorithmName="SHA-512" hashValue="GBvSz3N01Y6PR5ylmz+62akBQ6d1XtnlPEb0Ygz2ftbd0Sf9wviTCcC3PgMrRLhnbpVGRUryA9im/SCPKJC19Q==" saltValue="B9kjQNmbP0ZDn4aIwGXN3Q==" spinCount="100000" sheet="1" objects="1" scenarios="1"/>
  <mergeCells count="11">
    <mergeCell ref="F18:G18"/>
    <mergeCell ref="C7:D7"/>
    <mergeCell ref="C9:G9"/>
    <mergeCell ref="F16:G16"/>
    <mergeCell ref="A38:F38"/>
    <mergeCell ref="F20:G20"/>
    <mergeCell ref="F22:G22"/>
    <mergeCell ref="F24:G24"/>
    <mergeCell ref="F26:G26"/>
    <mergeCell ref="A36:E36"/>
    <mergeCell ref="C32:E32"/>
  </mergeCell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A5" sqref="A5"/>
    </sheetView>
  </sheetViews>
  <sheetFormatPr baseColWidth="10" defaultRowHeight="14.25" x14ac:dyDescent="0.45"/>
  <cols>
    <col min="1" max="1" width="11" style="5"/>
    <col min="2" max="2" width="66.75" style="5" customWidth="1"/>
    <col min="3" max="16384" width="11" style="4"/>
  </cols>
  <sheetData>
    <row r="1" spans="1:2" s="3" customFormat="1" x14ac:dyDescent="0.45">
      <c r="A1" s="2" t="s">
        <v>46</v>
      </c>
      <c r="B1" s="2" t="s">
        <v>47</v>
      </c>
    </row>
    <row r="2" spans="1:2" x14ac:dyDescent="0.45">
      <c r="A2" s="5">
        <v>260310879</v>
      </c>
      <c r="B2" s="5" t="s">
        <v>48</v>
      </c>
    </row>
    <row r="3" spans="1:2" x14ac:dyDescent="0.45">
      <c r="A3" s="5">
        <v>260310891</v>
      </c>
      <c r="B3" s="5" t="s">
        <v>49</v>
      </c>
    </row>
    <row r="4" spans="1:2" x14ac:dyDescent="0.45">
      <c r="A4" s="5">
        <v>260310915</v>
      </c>
      <c r="B4" s="5" t="s">
        <v>50</v>
      </c>
    </row>
    <row r="5" spans="1:2" x14ac:dyDescent="0.45">
      <c r="A5" s="5">
        <v>260311039</v>
      </c>
      <c r="B5" s="5" t="s">
        <v>51</v>
      </c>
    </row>
    <row r="6" spans="1:2" x14ac:dyDescent="0.45">
      <c r="A6" s="5">
        <v>260320121</v>
      </c>
      <c r="B6" s="5" t="s">
        <v>52</v>
      </c>
    </row>
    <row r="7" spans="1:2" x14ac:dyDescent="0.45">
      <c r="A7" s="5">
        <v>260320267</v>
      </c>
      <c r="B7" s="5" t="s">
        <v>53</v>
      </c>
    </row>
    <row r="8" spans="1:2" x14ac:dyDescent="0.45">
      <c r="A8" s="5">
        <v>260320917</v>
      </c>
      <c r="B8" s="5" t="s">
        <v>54</v>
      </c>
    </row>
    <row r="9" spans="1:2" x14ac:dyDescent="0.45">
      <c r="A9" s="5">
        <v>260321075</v>
      </c>
      <c r="B9" s="5" t="s">
        <v>55</v>
      </c>
    </row>
    <row r="10" spans="1:2" x14ac:dyDescent="0.45">
      <c r="A10" s="5">
        <v>260321100</v>
      </c>
      <c r="B10" s="5" t="s">
        <v>56</v>
      </c>
    </row>
    <row r="11" spans="1:2" x14ac:dyDescent="0.45">
      <c r="A11" s="5">
        <v>260330247</v>
      </c>
      <c r="B11" s="5" t="s">
        <v>57</v>
      </c>
    </row>
    <row r="12" spans="1:2" x14ac:dyDescent="0.45">
      <c r="A12" s="5">
        <v>260330646</v>
      </c>
      <c r="B12" s="5" t="s">
        <v>58</v>
      </c>
    </row>
    <row r="13" spans="1:2" x14ac:dyDescent="0.45">
      <c r="A13" s="5">
        <v>260330839</v>
      </c>
      <c r="B13" s="5" t="s">
        <v>59</v>
      </c>
    </row>
    <row r="14" spans="1:2" x14ac:dyDescent="0.45">
      <c r="A14" s="5">
        <v>260340045</v>
      </c>
      <c r="B14" s="5" t="s">
        <v>60</v>
      </c>
    </row>
    <row r="15" spans="1:2" x14ac:dyDescent="0.45">
      <c r="A15" s="5">
        <v>260340056</v>
      </c>
      <c r="B15" s="5" t="s">
        <v>61</v>
      </c>
    </row>
    <row r="16" spans="1:2" x14ac:dyDescent="0.45">
      <c r="A16" s="5">
        <v>260340067</v>
      </c>
      <c r="B16" s="5" t="s">
        <v>62</v>
      </c>
    </row>
    <row r="17" spans="1:2" x14ac:dyDescent="0.45">
      <c r="A17" s="5">
        <v>260340147</v>
      </c>
      <c r="B17" s="5" t="s">
        <v>63</v>
      </c>
    </row>
    <row r="18" spans="1:2" x14ac:dyDescent="0.45">
      <c r="A18" s="5">
        <v>260340557</v>
      </c>
      <c r="B18" s="5" t="s">
        <v>64</v>
      </c>
    </row>
    <row r="19" spans="1:2" x14ac:dyDescent="0.45">
      <c r="A19" s="5">
        <v>260340637</v>
      </c>
      <c r="B19" s="5" t="s">
        <v>65</v>
      </c>
    </row>
    <row r="20" spans="1:2" x14ac:dyDescent="0.45">
      <c r="A20" s="5">
        <v>510346757</v>
      </c>
      <c r="B20" s="5" t="s">
        <v>66</v>
      </c>
    </row>
    <row r="21" spans="1:2" x14ac:dyDescent="0.45">
      <c r="A21" s="5">
        <v>260340999</v>
      </c>
      <c r="B21" s="5" t="s">
        <v>67</v>
      </c>
    </row>
    <row r="22" spans="1:2" x14ac:dyDescent="0.45">
      <c r="A22" s="5">
        <v>260341397</v>
      </c>
      <c r="B22" s="5" t="s">
        <v>68</v>
      </c>
    </row>
    <row r="23" spans="1:2" x14ac:dyDescent="0.45">
      <c r="A23" s="5">
        <v>260341400</v>
      </c>
      <c r="B23" s="5" t="s">
        <v>69</v>
      </c>
    </row>
    <row r="24" spans="1:2" x14ac:dyDescent="0.45">
      <c r="A24" s="5">
        <v>260341488</v>
      </c>
      <c r="B24" s="5" t="s">
        <v>70</v>
      </c>
    </row>
    <row r="25" spans="1:2" x14ac:dyDescent="0.45">
      <c r="A25" s="5">
        <v>260341514</v>
      </c>
      <c r="B25" s="5" t="s">
        <v>71</v>
      </c>
    </row>
    <row r="26" spans="1:2" x14ac:dyDescent="0.45">
      <c r="A26" s="5">
        <v>260341627</v>
      </c>
      <c r="B26" s="5" t="s">
        <v>72</v>
      </c>
    </row>
    <row r="27" spans="1:2" x14ac:dyDescent="0.45">
      <c r="A27" s="5">
        <v>269710019</v>
      </c>
      <c r="B27" s="5" t="s">
        <v>73</v>
      </c>
    </row>
    <row r="28" spans="1:2" x14ac:dyDescent="0.45">
      <c r="A28" s="5">
        <v>269710064</v>
      </c>
      <c r="B28" s="5" t="s">
        <v>74</v>
      </c>
    </row>
    <row r="29" spans="1:2" x14ac:dyDescent="0.45">
      <c r="A29" s="5">
        <v>269710075</v>
      </c>
      <c r="B29" s="5" t="s">
        <v>75</v>
      </c>
    </row>
    <row r="30" spans="1:2" x14ac:dyDescent="0.45">
      <c r="A30" s="5">
        <v>269710086</v>
      </c>
      <c r="B30" s="5" t="s">
        <v>76</v>
      </c>
    </row>
    <row r="31" spans="1:2" x14ac:dyDescent="0.45">
      <c r="A31" s="5">
        <v>269711076</v>
      </c>
      <c r="B31" s="5" t="s">
        <v>77</v>
      </c>
    </row>
    <row r="32" spans="1:2" x14ac:dyDescent="0.45">
      <c r="A32" s="5">
        <v>269711101</v>
      </c>
      <c r="B32" s="5" t="s">
        <v>78</v>
      </c>
    </row>
    <row r="33" spans="1:2" x14ac:dyDescent="0.45">
      <c r="A33" s="5">
        <v>269713045</v>
      </c>
      <c r="B33" s="5" t="s">
        <v>79</v>
      </c>
    </row>
    <row r="34" spans="1:2" x14ac:dyDescent="0.45">
      <c r="A34" s="5">
        <v>269770114</v>
      </c>
      <c r="B34" s="5" t="s">
        <v>80</v>
      </c>
    </row>
    <row r="35" spans="1:2" x14ac:dyDescent="0.45">
      <c r="A35" s="5">
        <v>269770227</v>
      </c>
      <c r="B35" s="5" t="s">
        <v>81</v>
      </c>
    </row>
    <row r="36" spans="1:2" x14ac:dyDescent="0.45">
      <c r="A36" s="5">
        <v>269780081</v>
      </c>
      <c r="B36" s="5" t="s">
        <v>82</v>
      </c>
    </row>
    <row r="37" spans="1:2" x14ac:dyDescent="0.45">
      <c r="A37" s="5">
        <v>470340023</v>
      </c>
      <c r="B37" s="5" t="s">
        <v>83</v>
      </c>
    </row>
    <row r="38" spans="1:2" x14ac:dyDescent="0.45">
      <c r="A38" s="5">
        <v>500312096</v>
      </c>
      <c r="B38" s="5" t="s">
        <v>84</v>
      </c>
    </row>
    <row r="39" spans="1:2" x14ac:dyDescent="0.45">
      <c r="A39" s="5">
        <v>500313304</v>
      </c>
      <c r="B39" s="5" t="s">
        <v>85</v>
      </c>
    </row>
    <row r="40" spans="1:2" x14ac:dyDescent="0.45">
      <c r="A40" s="5">
        <v>500321053</v>
      </c>
      <c r="B40" s="5" t="s">
        <v>86</v>
      </c>
    </row>
    <row r="41" spans="1:2" x14ac:dyDescent="0.45">
      <c r="A41" s="5">
        <v>500341865</v>
      </c>
      <c r="B41" s="5" t="s">
        <v>87</v>
      </c>
    </row>
    <row r="42" spans="1:2" x14ac:dyDescent="0.45">
      <c r="A42" s="5">
        <v>500342070</v>
      </c>
      <c r="B42" s="5" t="s">
        <v>88</v>
      </c>
    </row>
    <row r="43" spans="1:2" x14ac:dyDescent="0.45">
      <c r="A43" s="5">
        <v>500346290</v>
      </c>
      <c r="B43" s="5" t="s">
        <v>89</v>
      </c>
    </row>
    <row r="44" spans="1:2" x14ac:dyDescent="0.45">
      <c r="A44" s="5">
        <v>510310016</v>
      </c>
      <c r="B44" s="5" t="s">
        <v>90</v>
      </c>
    </row>
    <row r="45" spans="1:2" x14ac:dyDescent="0.45">
      <c r="A45" s="5">
        <v>510310209</v>
      </c>
      <c r="B45" s="5" t="s">
        <v>91</v>
      </c>
    </row>
    <row r="46" spans="1:2" x14ac:dyDescent="0.45">
      <c r="A46" s="5">
        <v>510311493</v>
      </c>
      <c r="B46" s="5" t="s">
        <v>92</v>
      </c>
    </row>
    <row r="47" spans="1:2" x14ac:dyDescent="0.45">
      <c r="A47" s="5">
        <v>510312779</v>
      </c>
      <c r="B47" s="5" t="s">
        <v>93</v>
      </c>
    </row>
    <row r="48" spans="1:2" x14ac:dyDescent="0.45">
      <c r="A48" s="5">
        <v>510312871</v>
      </c>
      <c r="B48" s="5" t="s">
        <v>94</v>
      </c>
    </row>
    <row r="49" spans="1:2" x14ac:dyDescent="0.45">
      <c r="A49" s="5">
        <v>510314225</v>
      </c>
      <c r="B49" s="5" t="s">
        <v>95</v>
      </c>
    </row>
    <row r="50" spans="1:2" x14ac:dyDescent="0.45">
      <c r="A50" s="5">
        <v>510314624</v>
      </c>
      <c r="B50" s="5" t="s">
        <v>96</v>
      </c>
    </row>
    <row r="51" spans="1:2" x14ac:dyDescent="0.45">
      <c r="A51" s="5">
        <v>510315000</v>
      </c>
      <c r="B51" s="5" t="s">
        <v>97</v>
      </c>
    </row>
    <row r="52" spans="1:2" x14ac:dyDescent="0.45">
      <c r="A52" s="5">
        <v>510315022</v>
      </c>
      <c r="B52" s="5" t="s">
        <v>98</v>
      </c>
    </row>
    <row r="53" spans="1:2" x14ac:dyDescent="0.45">
      <c r="A53" s="5">
        <v>510320018</v>
      </c>
      <c r="B53" s="5" t="s">
        <v>99</v>
      </c>
    </row>
    <row r="54" spans="1:2" x14ac:dyDescent="0.45">
      <c r="A54" s="5">
        <v>510320392</v>
      </c>
      <c r="B54" s="5" t="s">
        <v>100</v>
      </c>
    </row>
    <row r="55" spans="1:2" x14ac:dyDescent="0.45">
      <c r="A55" s="5">
        <v>510320848</v>
      </c>
      <c r="B55" s="5" t="s">
        <v>101</v>
      </c>
    </row>
    <row r="56" spans="1:2" x14ac:dyDescent="0.45">
      <c r="A56" s="5">
        <v>510324170</v>
      </c>
      <c r="B56" s="5" t="s">
        <v>102</v>
      </c>
    </row>
    <row r="57" spans="1:2" x14ac:dyDescent="0.45">
      <c r="A57" s="5">
        <v>510324502</v>
      </c>
      <c r="B57" s="5" t="s">
        <v>103</v>
      </c>
    </row>
    <row r="58" spans="1:2" x14ac:dyDescent="0.45">
      <c r="A58" s="5">
        <v>510325148</v>
      </c>
      <c r="B58" s="5" t="s">
        <v>104</v>
      </c>
    </row>
    <row r="59" spans="1:2" x14ac:dyDescent="0.45">
      <c r="A59" s="5">
        <v>510326285</v>
      </c>
      <c r="B59" s="5" t="s">
        <v>105</v>
      </c>
    </row>
    <row r="60" spans="1:2" x14ac:dyDescent="0.45">
      <c r="A60" s="5">
        <v>510326695</v>
      </c>
      <c r="B60" s="5" t="s">
        <v>106</v>
      </c>
    </row>
    <row r="61" spans="1:2" x14ac:dyDescent="0.45">
      <c r="A61" s="5">
        <v>510328050</v>
      </c>
      <c r="B61" s="5" t="s">
        <v>107</v>
      </c>
    </row>
    <row r="62" spans="1:2" x14ac:dyDescent="0.45">
      <c r="A62" s="5">
        <v>510330065</v>
      </c>
      <c r="B62" s="5" t="s">
        <v>108</v>
      </c>
    </row>
    <row r="63" spans="1:2" x14ac:dyDescent="0.45">
      <c r="A63" s="5">
        <v>510332318</v>
      </c>
      <c r="B63" s="5" t="s">
        <v>109</v>
      </c>
    </row>
    <row r="64" spans="1:2" x14ac:dyDescent="0.45">
      <c r="A64" s="5">
        <v>510334070</v>
      </c>
      <c r="B64" s="5" t="s">
        <v>110</v>
      </c>
    </row>
    <row r="65" spans="1:2" x14ac:dyDescent="0.45">
      <c r="A65" s="5">
        <v>510334980</v>
      </c>
      <c r="B65" s="5" t="s">
        <v>111</v>
      </c>
    </row>
    <row r="66" spans="1:2" x14ac:dyDescent="0.45">
      <c r="A66" s="5">
        <v>510335914</v>
      </c>
      <c r="B66" s="5" t="s">
        <v>112</v>
      </c>
    </row>
    <row r="67" spans="1:2" x14ac:dyDescent="0.45">
      <c r="A67" s="5">
        <v>510339008</v>
      </c>
      <c r="B67" s="5" t="s">
        <v>113</v>
      </c>
    </row>
    <row r="68" spans="1:2" x14ac:dyDescent="0.45">
      <c r="A68" s="5">
        <v>510340136</v>
      </c>
      <c r="B68" s="5" t="s">
        <v>114</v>
      </c>
    </row>
    <row r="69" spans="1:2" x14ac:dyDescent="0.45">
      <c r="A69" s="5">
        <v>510340374</v>
      </c>
      <c r="B69" s="5" t="s">
        <v>115</v>
      </c>
    </row>
    <row r="70" spans="1:2" x14ac:dyDescent="0.45">
      <c r="A70" s="5">
        <v>510340410</v>
      </c>
      <c r="B70" s="5" t="s">
        <v>116</v>
      </c>
    </row>
    <row r="71" spans="1:2" x14ac:dyDescent="0.45">
      <c r="A71" s="5">
        <v>510340740</v>
      </c>
      <c r="B71" s="5" t="s">
        <v>117</v>
      </c>
    </row>
    <row r="72" spans="1:2" x14ac:dyDescent="0.45">
      <c r="A72" s="5">
        <v>510341080</v>
      </c>
      <c r="B72" s="5" t="s">
        <v>118</v>
      </c>
    </row>
    <row r="73" spans="1:2" x14ac:dyDescent="0.45">
      <c r="A73" s="5">
        <v>510342183</v>
      </c>
      <c r="B73" s="5" t="s">
        <v>119</v>
      </c>
    </row>
    <row r="74" spans="1:2" x14ac:dyDescent="0.45">
      <c r="A74" s="5">
        <v>510342651</v>
      </c>
      <c r="B74" s="5" t="s">
        <v>120</v>
      </c>
    </row>
    <row r="75" spans="1:2" x14ac:dyDescent="0.45">
      <c r="A75" s="5">
        <v>510343561</v>
      </c>
      <c r="B75" s="5" t="s">
        <v>121</v>
      </c>
    </row>
    <row r="76" spans="1:2" x14ac:dyDescent="0.45">
      <c r="A76" s="5">
        <v>510344118</v>
      </c>
      <c r="B76" s="5" t="s">
        <v>122</v>
      </c>
    </row>
    <row r="77" spans="1:2" x14ac:dyDescent="0.45">
      <c r="A77" s="5">
        <v>510344232</v>
      </c>
      <c r="B77" s="5" t="s">
        <v>123</v>
      </c>
    </row>
    <row r="78" spans="1:2" x14ac:dyDescent="0.45">
      <c r="A78" s="5">
        <v>510347532</v>
      </c>
      <c r="B78" s="5" t="s">
        <v>124</v>
      </c>
    </row>
    <row r="79" spans="1:2" x14ac:dyDescent="0.45">
      <c r="A79" s="5">
        <v>510348087</v>
      </c>
      <c r="B79" s="5" t="s">
        <v>125</v>
      </c>
    </row>
    <row r="80" spans="1:2" x14ac:dyDescent="0.45">
      <c r="A80" s="5">
        <v>570300058</v>
      </c>
      <c r="B80" s="5" t="s">
        <v>126</v>
      </c>
    </row>
    <row r="81" spans="1:2" x14ac:dyDescent="0.45">
      <c r="A81" s="5">
        <v>570300069</v>
      </c>
      <c r="B81" s="5" t="s">
        <v>127</v>
      </c>
    </row>
    <row r="82" spans="1:2" x14ac:dyDescent="0.45">
      <c r="A82" s="5">
        <v>570300081</v>
      </c>
      <c r="B82" s="5" t="s">
        <v>128</v>
      </c>
    </row>
    <row r="83" spans="1:2" x14ac:dyDescent="0.45">
      <c r="A83" s="5">
        <v>570300105</v>
      </c>
      <c r="B83" s="5" t="s">
        <v>129</v>
      </c>
    </row>
    <row r="84" spans="1:2" x14ac:dyDescent="0.45">
      <c r="A84" s="5">
        <v>570310027</v>
      </c>
      <c r="B84" s="5" t="s">
        <v>130</v>
      </c>
    </row>
    <row r="85" spans="1:2" x14ac:dyDescent="0.45">
      <c r="A85" s="5">
        <v>570310049</v>
      </c>
      <c r="B85" s="5" t="s">
        <v>131</v>
      </c>
    </row>
    <row r="86" spans="1:2" x14ac:dyDescent="0.45">
      <c r="A86" s="5">
        <v>570320018</v>
      </c>
      <c r="B86" s="5" t="s">
        <v>132</v>
      </c>
    </row>
    <row r="87" spans="1:2" x14ac:dyDescent="0.45">
      <c r="A87" s="5">
        <v>570320041</v>
      </c>
      <c r="B87" s="5" t="s">
        <v>133</v>
      </c>
    </row>
    <row r="88" spans="1:2" x14ac:dyDescent="0.45">
      <c r="A88" s="5">
        <v>570320052</v>
      </c>
      <c r="B88" s="5" t="s">
        <v>134</v>
      </c>
    </row>
    <row r="89" spans="1:2" x14ac:dyDescent="0.45">
      <c r="A89" s="5">
        <v>570320063</v>
      </c>
      <c r="B89" s="5" t="s">
        <v>135</v>
      </c>
    </row>
    <row r="90" spans="1:2" x14ac:dyDescent="0.45">
      <c r="A90" s="5">
        <v>570320109</v>
      </c>
      <c r="B90" s="5" t="s">
        <v>136</v>
      </c>
    </row>
    <row r="91" spans="1:2" x14ac:dyDescent="0.45">
      <c r="A91" s="5">
        <v>570330021</v>
      </c>
      <c r="B91" s="5" t="s">
        <v>137</v>
      </c>
    </row>
    <row r="92" spans="1:2" x14ac:dyDescent="0.45">
      <c r="A92" s="5">
        <v>570340012</v>
      </c>
      <c r="B92" s="5" t="s">
        <v>138</v>
      </c>
    </row>
    <row r="93" spans="1:2" x14ac:dyDescent="0.45">
      <c r="A93" s="5">
        <v>570340045</v>
      </c>
      <c r="B93" s="5" t="s">
        <v>139</v>
      </c>
    </row>
    <row r="94" spans="1:2" x14ac:dyDescent="0.45">
      <c r="A94" s="5">
        <v>570340056</v>
      </c>
      <c r="B94" s="5" t="s">
        <v>140</v>
      </c>
    </row>
    <row r="95" spans="1:2" x14ac:dyDescent="0.45">
      <c r="A95" s="6">
        <v>510310608</v>
      </c>
      <c r="B95" s="6" t="s">
        <v>141</v>
      </c>
    </row>
    <row r="96" spans="1:2" x14ac:dyDescent="0.45">
      <c r="A96" s="6">
        <v>510314817</v>
      </c>
      <c r="B96" s="6" t="s">
        <v>142</v>
      </c>
    </row>
    <row r="97" spans="1:2" x14ac:dyDescent="0.45">
      <c r="A97" s="6">
        <v>510340374</v>
      </c>
      <c r="B97" s="6" t="s">
        <v>115</v>
      </c>
    </row>
    <row r="98" spans="1:2" x14ac:dyDescent="0.45">
      <c r="A98" s="6">
        <v>260341193</v>
      </c>
      <c r="B98" s="6" t="s">
        <v>143</v>
      </c>
    </row>
    <row r="99" spans="1:2" x14ac:dyDescent="0.45">
      <c r="A99" s="6">
        <v>570300047</v>
      </c>
      <c r="B99" s="6" t="s">
        <v>144</v>
      </c>
    </row>
    <row r="100" spans="1:2" x14ac:dyDescent="0.45">
      <c r="A100" s="6">
        <v>510344937</v>
      </c>
      <c r="B100" s="6" t="s">
        <v>145</v>
      </c>
    </row>
    <row r="101" spans="1:2" x14ac:dyDescent="0.45">
      <c r="A101" s="6">
        <v>500311153</v>
      </c>
      <c r="B101" s="6" t="s">
        <v>146</v>
      </c>
    </row>
    <row r="102" spans="1:2" x14ac:dyDescent="0.45">
      <c r="A102" s="6">
        <v>510334968</v>
      </c>
      <c r="B102" s="6" t="s">
        <v>147</v>
      </c>
    </row>
    <row r="103" spans="1:2" x14ac:dyDescent="0.45">
      <c r="A103" s="6">
        <v>510335388</v>
      </c>
      <c r="B103" s="6" t="s">
        <v>148</v>
      </c>
    </row>
    <row r="104" spans="1:2" x14ac:dyDescent="0.45">
      <c r="A104" s="6">
        <v>510341126</v>
      </c>
      <c r="B104" s="6" t="s">
        <v>149</v>
      </c>
    </row>
    <row r="105" spans="1:2" x14ac:dyDescent="0.45">
      <c r="A105" s="6">
        <v>510313304</v>
      </c>
      <c r="B105" s="6" t="s">
        <v>150</v>
      </c>
    </row>
    <row r="106" spans="1:2" x14ac:dyDescent="0.45">
      <c r="A106" s="6">
        <v>510341182</v>
      </c>
      <c r="B106" s="6" t="s">
        <v>151</v>
      </c>
    </row>
    <row r="107" spans="1:2" x14ac:dyDescent="0.45">
      <c r="A107" s="6">
        <v>500341934</v>
      </c>
      <c r="B107" s="6" t="s">
        <v>152</v>
      </c>
    </row>
    <row r="108" spans="1:2" x14ac:dyDescent="0.45">
      <c r="A108" s="6">
        <v>500321053</v>
      </c>
      <c r="B108" s="6" t="s">
        <v>153</v>
      </c>
    </row>
    <row r="109" spans="1:2" x14ac:dyDescent="0.45">
      <c r="A109" s="6">
        <v>510344993</v>
      </c>
      <c r="B109" s="6" t="s">
        <v>154</v>
      </c>
    </row>
    <row r="110" spans="1:2" x14ac:dyDescent="0.45">
      <c r="A110" s="6">
        <v>510341967</v>
      </c>
      <c r="B110" s="6" t="s">
        <v>155</v>
      </c>
    </row>
    <row r="111" spans="1:2" x14ac:dyDescent="0.45">
      <c r="A111" s="6">
        <v>510341159</v>
      </c>
      <c r="B111" s="6" t="s">
        <v>156</v>
      </c>
    </row>
    <row r="112" spans="1:2" x14ac:dyDescent="0.45">
      <c r="A112" s="6">
        <v>510346940</v>
      </c>
      <c r="B112" s="6" t="s">
        <v>157</v>
      </c>
    </row>
    <row r="113" spans="1:2" x14ac:dyDescent="0.45">
      <c r="A113" s="6">
        <v>510340922</v>
      </c>
      <c r="B113" s="6" t="s">
        <v>158</v>
      </c>
    </row>
    <row r="114" spans="1:2" x14ac:dyDescent="0.45">
      <c r="A114" s="6">
        <v>570340078</v>
      </c>
      <c r="B114" s="6" t="s">
        <v>159</v>
      </c>
    </row>
    <row r="115" spans="1:2" x14ac:dyDescent="0.45">
      <c r="A115" s="6">
        <v>510344982</v>
      </c>
      <c r="B115" s="6" t="s">
        <v>160</v>
      </c>
    </row>
    <row r="116" spans="1:2" x14ac:dyDescent="0.45">
      <c r="A116" s="6">
        <v>510342127</v>
      </c>
      <c r="B116" s="6" t="s">
        <v>161</v>
      </c>
    </row>
    <row r="117" spans="1:2" x14ac:dyDescent="0.45">
      <c r="A117" s="6">
        <v>510341104</v>
      </c>
      <c r="B117" s="6" t="s">
        <v>162</v>
      </c>
    </row>
    <row r="118" spans="1:2" x14ac:dyDescent="0.45">
      <c r="A118" s="6">
        <v>510310595</v>
      </c>
      <c r="B118" s="6" t="s">
        <v>163</v>
      </c>
    </row>
    <row r="119" spans="1:2" x14ac:dyDescent="0.45">
      <c r="A119" s="6">
        <v>510344005</v>
      </c>
      <c r="B119" s="6" t="s">
        <v>164</v>
      </c>
    </row>
    <row r="120" spans="1:2" x14ac:dyDescent="0.45">
      <c r="A120" s="6">
        <v>510340740</v>
      </c>
      <c r="B120" s="6" t="s">
        <v>161</v>
      </c>
    </row>
    <row r="121" spans="1:2" x14ac:dyDescent="0.45">
      <c r="A121" s="6">
        <v>260341171</v>
      </c>
      <c r="B121" s="6" t="s">
        <v>165</v>
      </c>
    </row>
    <row r="122" spans="1:2" x14ac:dyDescent="0.45">
      <c r="A122" s="6">
        <v>570340023</v>
      </c>
      <c r="B122" s="6" t="s">
        <v>166</v>
      </c>
    </row>
    <row r="123" spans="1:2" x14ac:dyDescent="0.45">
      <c r="A123" s="6">
        <v>512341073</v>
      </c>
      <c r="B123" s="6" t="s">
        <v>167</v>
      </c>
    </row>
    <row r="124" spans="1:2" x14ac:dyDescent="0.45">
      <c r="A124" s="6">
        <v>510342252</v>
      </c>
      <c r="B124" s="6" t="s">
        <v>168</v>
      </c>
    </row>
    <row r="125" spans="1:2" x14ac:dyDescent="0.45">
      <c r="A125" s="6">
        <v>510344094</v>
      </c>
      <c r="B125" s="6" t="s">
        <v>169</v>
      </c>
    </row>
  </sheetData>
  <sheetProtection algorithmName="SHA-512" hashValue="R07nB1T1zVbn1A45dcGg57boeWTl9OWyJ78CRsJpL9MwxhZl1sJtcgwUaL+NjvKgVrQmgGel0ig8dCBzlZR5Rg==" saltValue="eMHA0ZKuNQWMa7iY1ySQCA==" spinCount="100000" sheet="1" selectLockedCells="1"/>
  <autoFilter ref="A1:B125">
    <sortState ref="A2:B94">
      <sortCondition ref="A1"/>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Hinweise zur Bearbeitung </vt:lpstr>
      <vt:lpstr>Beispiel zur VG-Anpassung</vt:lpstr>
      <vt:lpstr>Kostenträger 1</vt:lpstr>
      <vt:lpstr>Kostenträger 2</vt:lpstr>
      <vt:lpstr>Kostenträger 3</vt:lpstr>
      <vt:lpstr>Kostenträger 4</vt:lpstr>
      <vt:lpstr>Kostenträger 5</vt:lpstr>
      <vt:lpstr>Nachberechnungsbetrag</vt:lpstr>
      <vt:lpstr>data</vt:lpstr>
      <vt:lpstr>'Beispiel zur VG-Anpassung'!Druckbereich</vt:lpstr>
      <vt:lpstr>'Kostenträger 1'!Druckbereich</vt:lpstr>
      <vt:lpstr>'Kostenträger 2'!Druckbereich</vt:lpstr>
      <vt:lpstr>'Kostenträger 3'!Druckbereich</vt:lpstr>
      <vt:lpstr>'Kostenträger 4'!Druckbereich</vt:lpstr>
      <vt:lpstr>'Kostenträger 5'!Druckbereich</vt:lpstr>
      <vt:lpstr>Nachberechnungsbetrag!Druckbereich</vt:lpstr>
    </vt:vector>
  </TitlesOfParts>
  <Company>ARGE 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Glockmann, Anette</dc:creator>
  <cp:lastModifiedBy>Washausen, Eike</cp:lastModifiedBy>
  <cp:lastPrinted>2021-05-27T16:28:18Z</cp:lastPrinted>
  <dcterms:created xsi:type="dcterms:W3CDTF">2020-07-30T15:13:59Z</dcterms:created>
  <dcterms:modified xsi:type="dcterms:W3CDTF">2021-07-07T09:34:36Z</dcterms:modified>
</cp:coreProperties>
</file>