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R:\G\PP\VM\PHKP\T\_ALL\§ 82a SGB XI Ausbildungsvergütung\§ 82a AVG SAC\Antragsunterlagen\2023-2024\"/>
    </mc:Choice>
  </mc:AlternateContent>
  <workbookProtection workbookAlgorithmName="SHA-512" workbookHashValue="17Ik+cHO9Ud9+TEXwLMM0t+jgYsINuZ7rOnwd4DyVSaK342kYXe9sos2Ey9MeUTg/MereR/fQNvEfkadLBG9Lg==" workbookSaltValue="eIVoIFjcRW9jgB/m/IR2vQ==" workbookSpinCount="100000" lockStructure="1"/>
  <bookViews>
    <workbookView xWindow="0" yWindow="0" windowWidth="14370" windowHeight="3540"/>
  </bookViews>
  <sheets>
    <sheet name="Antrag" sheetId="1" r:id="rId1"/>
    <sheet name="Anlage 1" sheetId="2" r:id="rId2"/>
    <sheet name="Anlage 2" sheetId="3" r:id="rId3"/>
    <sheet name="Pflegebedürftige" sheetId="4" r:id="rId4"/>
    <sheet name="Berechnung" sheetId="5" r:id="rId5"/>
    <sheet name="Erläuterungen" sheetId="6" r:id="rId6"/>
  </sheets>
  <definedNames>
    <definedName name="_xlnm._FilterDatabase" localSheetId="1" hidden="1">'Anlage 1'!$C$14:$F$14</definedName>
    <definedName name="_xlnm.Print_Area" localSheetId="1">'Anlage 1'!$A$1:$M$38</definedName>
    <definedName name="_xlnm.Print_Area" localSheetId="2">'Anlage 2'!$A$1:$L$38</definedName>
    <definedName name="_xlnm.Print_Area" localSheetId="0">Antrag!$A$1:$N$59</definedName>
    <definedName name="_xlnm.Print_Area" localSheetId="4">Berechnung!$A$1:$AF$22</definedName>
    <definedName name="_xlnm.Print_Area" localSheetId="3">Pflegebedürftige!$A$1:$E$17</definedName>
    <definedName name="Z_656F0A38_5FBD_488A_B876_F457D841F687_.wvu.Cols" localSheetId="1" hidden="1">'Anlage 1'!$D:$F</definedName>
    <definedName name="Z_656F0A38_5FBD_488A_B876_F457D841F687_.wvu.Cols" localSheetId="0" hidden="1">Antrag!$O:$O</definedName>
    <definedName name="Z_656F0A38_5FBD_488A_B876_F457D841F687_.wvu.FilterData" localSheetId="1" hidden="1">'Anlage 1'!$C$14:$F$14</definedName>
    <definedName name="Z_656F0A38_5FBD_488A_B876_F457D841F687_.wvu.PrintArea" localSheetId="1" hidden="1">'Anlage 1'!$A$1:$M$38</definedName>
    <definedName name="Z_656F0A38_5FBD_488A_B876_F457D841F687_.wvu.PrintArea" localSheetId="2" hidden="1">'Anlage 2'!$A$1:$L$38</definedName>
    <definedName name="Z_656F0A38_5FBD_488A_B876_F457D841F687_.wvu.PrintArea" localSheetId="0" hidden="1">Antrag!$A$1:$N$59</definedName>
    <definedName name="Z_656F0A38_5FBD_488A_B876_F457D841F687_.wvu.PrintArea" localSheetId="4" hidden="1">Berechnung!$A$1:$AF$22</definedName>
    <definedName name="Z_656F0A38_5FBD_488A_B876_F457D841F687_.wvu.PrintArea" localSheetId="3" hidden="1">Pflegebedürftige!$A$1:$E$17</definedName>
  </definedNames>
  <calcPr calcId="162913"/>
  <customWorkbookViews>
    <customWorkbookView name="Morgenstern - Persönliche Ansicht" guid="{656F0A38-5FBD-488A-B876-F457D841F687}" mergeInterval="0" personalView="1" maximized="1" xWindow="-8" yWindow="-8" windowWidth="1456" windowHeight="876" activeSheetId="1"/>
  </customWorkbookViews>
</workbook>
</file>

<file path=xl/calcChain.xml><?xml version="1.0" encoding="utf-8"?>
<calcChain xmlns="http://schemas.openxmlformats.org/spreadsheetml/2006/main">
  <c r="I19" i="3" l="1"/>
  <c r="I17" i="3"/>
  <c r="I15" i="3"/>
  <c r="K24" i="2"/>
  <c r="K22" i="2"/>
  <c r="K20" i="2"/>
  <c r="K18" i="2"/>
  <c r="K16" i="2"/>
  <c r="K14" i="2"/>
  <c r="AC11" i="5" l="1"/>
  <c r="C24" i="3" l="1"/>
  <c r="F24" i="2" l="1"/>
  <c r="E24" i="2"/>
  <c r="D24" i="2"/>
  <c r="F22" i="2"/>
  <c r="E22" i="2"/>
  <c r="D22" i="2"/>
  <c r="F20" i="2"/>
  <c r="E20" i="2"/>
  <c r="D20" i="2"/>
  <c r="F18" i="2"/>
  <c r="E18" i="2"/>
  <c r="D18" i="2"/>
  <c r="F16" i="2"/>
  <c r="E16" i="2"/>
  <c r="D16" i="2"/>
  <c r="F14" i="2"/>
  <c r="E14" i="2"/>
  <c r="D14" i="2"/>
  <c r="J14" i="2" l="1"/>
  <c r="L19" i="3" l="1"/>
  <c r="L17" i="3"/>
  <c r="H15" i="3"/>
  <c r="L15" i="3"/>
  <c r="M24" i="2"/>
  <c r="M22" i="2"/>
  <c r="M20" i="2"/>
  <c r="M14" i="2"/>
  <c r="AC6" i="5"/>
  <c r="J16" i="2"/>
  <c r="AC16" i="5"/>
  <c r="AC18" i="5" s="1"/>
  <c r="AG23" i="6"/>
  <c r="H17" i="3"/>
  <c r="H19" i="3"/>
  <c r="J18" i="2"/>
  <c r="J20" i="2"/>
  <c r="J22" i="2"/>
  <c r="J24" i="2"/>
  <c r="M16" i="2" l="1"/>
  <c r="L24" i="3"/>
  <c r="L28" i="3" s="1"/>
  <c r="M18" i="2"/>
  <c r="F29" i="2"/>
  <c r="D29" i="2"/>
  <c r="AC4" i="5" s="1"/>
  <c r="E29" i="2"/>
  <c r="AC5" i="5" s="1"/>
  <c r="M29" i="2" l="1"/>
  <c r="M33" i="2" s="1"/>
  <c r="AC14" i="5" s="1"/>
  <c r="AC21" i="5" s="1"/>
  <c r="H51" i="1" s="1"/>
  <c r="A12" i="5"/>
</calcChain>
</file>

<file path=xl/comments1.xml><?xml version="1.0" encoding="utf-8"?>
<comments xmlns="http://schemas.openxmlformats.org/spreadsheetml/2006/main">
  <authors>
    <author>LVHS</author>
  </authors>
  <commentList>
    <comment ref="H51" authorId="0" shapeId="0">
      <text>
        <r>
          <rPr>
            <sz val="8"/>
            <color indexed="81"/>
            <rFont val="Tahoma"/>
            <family val="2"/>
          </rPr>
          <t xml:space="preserve">Der Betrag errechnet sich automatisch, wenn alle Angaben eingetragen wurden.
</t>
        </r>
      </text>
    </comment>
  </commentList>
</comments>
</file>

<file path=xl/comments2.xml><?xml version="1.0" encoding="utf-8"?>
<comments xmlns="http://schemas.openxmlformats.org/spreadsheetml/2006/main">
  <authors>
    <author>M.Hummel</author>
  </authors>
  <commentList>
    <comment ref="J14" authorId="0" shapeId="0">
      <text>
        <r>
          <rPr>
            <sz val="8"/>
            <color indexed="81"/>
            <rFont val="Tahoma"/>
            <family val="2"/>
          </rPr>
          <t xml:space="preserve">Summenformel!
</t>
        </r>
      </text>
    </comment>
    <comment ref="K14" authorId="0" shapeId="0">
      <text>
        <r>
          <rPr>
            <sz val="8"/>
            <color indexed="81"/>
            <rFont val="Tahoma"/>
            <family val="2"/>
          </rPr>
          <t xml:space="preserve">Berechnungsformel!
</t>
        </r>
      </text>
    </comment>
    <comment ref="M14" authorId="0" shapeId="0">
      <text>
        <r>
          <rPr>
            <sz val="8"/>
            <color indexed="81"/>
            <rFont val="Tahoma"/>
            <family val="2"/>
          </rPr>
          <t xml:space="preserve">Summenformel!
</t>
        </r>
      </text>
    </comment>
    <comment ref="J16" authorId="0" shapeId="0">
      <text>
        <r>
          <rPr>
            <sz val="8"/>
            <color indexed="81"/>
            <rFont val="Tahoma"/>
            <family val="2"/>
          </rPr>
          <t xml:space="preserve">Summenformel!
</t>
        </r>
      </text>
    </comment>
    <comment ref="K16" authorId="0" shapeId="0">
      <text>
        <r>
          <rPr>
            <sz val="8"/>
            <color indexed="81"/>
            <rFont val="Tahoma"/>
            <family val="2"/>
          </rPr>
          <t xml:space="preserve">Berechnungsformel!
</t>
        </r>
      </text>
    </comment>
    <comment ref="M16" authorId="0" shapeId="0">
      <text>
        <r>
          <rPr>
            <sz val="8"/>
            <color indexed="81"/>
            <rFont val="Tahoma"/>
            <family val="2"/>
          </rPr>
          <t xml:space="preserve">Summenformel!
</t>
        </r>
      </text>
    </comment>
    <comment ref="J18" authorId="0" shapeId="0">
      <text>
        <r>
          <rPr>
            <sz val="8"/>
            <color indexed="81"/>
            <rFont val="Tahoma"/>
            <family val="2"/>
          </rPr>
          <t xml:space="preserve">Summenformel!
</t>
        </r>
      </text>
    </comment>
    <comment ref="K18" authorId="0" shapeId="0">
      <text>
        <r>
          <rPr>
            <sz val="8"/>
            <color indexed="81"/>
            <rFont val="Tahoma"/>
            <family val="2"/>
          </rPr>
          <t xml:space="preserve">Berechnungsformel!
</t>
        </r>
      </text>
    </comment>
    <comment ref="M18" authorId="0" shapeId="0">
      <text>
        <r>
          <rPr>
            <sz val="8"/>
            <color indexed="81"/>
            <rFont val="Tahoma"/>
            <family val="2"/>
          </rPr>
          <t xml:space="preserve">Summenformel!
</t>
        </r>
      </text>
    </comment>
    <comment ref="J20" authorId="0" shapeId="0">
      <text>
        <r>
          <rPr>
            <sz val="8"/>
            <color indexed="81"/>
            <rFont val="Tahoma"/>
            <family val="2"/>
          </rPr>
          <t xml:space="preserve">Summenformel!
</t>
        </r>
      </text>
    </comment>
    <comment ref="K20" authorId="0" shapeId="0">
      <text>
        <r>
          <rPr>
            <sz val="8"/>
            <color indexed="81"/>
            <rFont val="Tahoma"/>
            <family val="2"/>
          </rPr>
          <t xml:space="preserve">Berechnungsformel!
</t>
        </r>
      </text>
    </comment>
    <comment ref="M20" authorId="0" shapeId="0">
      <text>
        <r>
          <rPr>
            <sz val="8"/>
            <color indexed="81"/>
            <rFont val="Tahoma"/>
            <family val="2"/>
          </rPr>
          <t xml:space="preserve">Summenformel!
</t>
        </r>
      </text>
    </comment>
    <comment ref="J22" authorId="0" shapeId="0">
      <text>
        <r>
          <rPr>
            <sz val="8"/>
            <color indexed="81"/>
            <rFont val="Tahoma"/>
            <family val="2"/>
          </rPr>
          <t xml:space="preserve">Summenformel!
</t>
        </r>
      </text>
    </comment>
    <comment ref="K22" authorId="0" shapeId="0">
      <text>
        <r>
          <rPr>
            <sz val="8"/>
            <color indexed="81"/>
            <rFont val="Tahoma"/>
            <family val="2"/>
          </rPr>
          <t xml:space="preserve">Berechnungsformel!
</t>
        </r>
      </text>
    </comment>
    <comment ref="M22" authorId="0" shapeId="0">
      <text>
        <r>
          <rPr>
            <sz val="8"/>
            <color indexed="81"/>
            <rFont val="Tahoma"/>
            <family val="2"/>
          </rPr>
          <t xml:space="preserve">Summenformel!
</t>
        </r>
      </text>
    </comment>
    <comment ref="J24" authorId="0" shapeId="0">
      <text>
        <r>
          <rPr>
            <sz val="8"/>
            <color indexed="81"/>
            <rFont val="Tahoma"/>
            <family val="2"/>
          </rPr>
          <t xml:space="preserve">Summenformel!
</t>
        </r>
      </text>
    </comment>
    <comment ref="K24" authorId="0" shapeId="0">
      <text>
        <r>
          <rPr>
            <sz val="8"/>
            <color indexed="81"/>
            <rFont val="Tahoma"/>
            <family val="2"/>
          </rPr>
          <t xml:space="preserve">Berechnungsformel!
</t>
        </r>
      </text>
    </comment>
    <comment ref="M24" authorId="0" shapeId="0">
      <text>
        <r>
          <rPr>
            <sz val="8"/>
            <color indexed="81"/>
            <rFont val="Tahoma"/>
            <family val="2"/>
          </rPr>
          <t xml:space="preserve">Summenformel!
</t>
        </r>
      </text>
    </comment>
    <comment ref="M29" authorId="0" shapeId="0">
      <text>
        <r>
          <rPr>
            <sz val="8"/>
            <color indexed="81"/>
            <rFont val="Tahoma"/>
            <family val="2"/>
          </rPr>
          <t xml:space="preserve">Summenformel!
</t>
        </r>
      </text>
    </comment>
  </commentList>
</comments>
</file>

<file path=xl/comments3.xml><?xml version="1.0" encoding="utf-8"?>
<comments xmlns="http://schemas.openxmlformats.org/spreadsheetml/2006/main">
  <authors>
    <author>M.Hummel</author>
  </authors>
  <commentList>
    <comment ref="H15" authorId="0" shapeId="0">
      <text>
        <r>
          <rPr>
            <sz val="8"/>
            <color indexed="81"/>
            <rFont val="Tahoma"/>
            <family val="2"/>
          </rPr>
          <t xml:space="preserve">Summenformel!
</t>
        </r>
      </text>
    </comment>
    <comment ref="I15" authorId="0" shapeId="0">
      <text>
        <r>
          <rPr>
            <sz val="8"/>
            <color indexed="81"/>
            <rFont val="Tahoma"/>
            <family val="2"/>
          </rPr>
          <t xml:space="preserve">Berechnungsformel!
</t>
        </r>
      </text>
    </comment>
    <comment ref="L15" authorId="0" shapeId="0">
      <text>
        <r>
          <rPr>
            <sz val="8"/>
            <color indexed="81"/>
            <rFont val="Tahoma"/>
            <family val="2"/>
          </rPr>
          <t xml:space="preserve">Summenformel!
</t>
        </r>
      </text>
    </comment>
    <comment ref="H17" authorId="0" shapeId="0">
      <text>
        <r>
          <rPr>
            <sz val="8"/>
            <color indexed="81"/>
            <rFont val="Tahoma"/>
            <family val="2"/>
          </rPr>
          <t xml:space="preserve">Summenformel!
</t>
        </r>
      </text>
    </comment>
    <comment ref="I17" authorId="0" shapeId="0">
      <text>
        <r>
          <rPr>
            <sz val="8"/>
            <color indexed="81"/>
            <rFont val="Tahoma"/>
            <family val="2"/>
          </rPr>
          <t xml:space="preserve">Berechnungsformel!
</t>
        </r>
      </text>
    </comment>
    <comment ref="L17" authorId="0" shapeId="0">
      <text>
        <r>
          <rPr>
            <sz val="8"/>
            <color indexed="81"/>
            <rFont val="Tahoma"/>
            <family val="2"/>
          </rPr>
          <t xml:space="preserve">Summenformel!
</t>
        </r>
      </text>
    </comment>
    <comment ref="H19" authorId="0" shapeId="0">
      <text>
        <r>
          <rPr>
            <sz val="8"/>
            <color indexed="81"/>
            <rFont val="Tahoma"/>
            <family val="2"/>
          </rPr>
          <t xml:space="preserve">Summenformel!
</t>
        </r>
      </text>
    </comment>
    <comment ref="I19" authorId="0" shapeId="0">
      <text>
        <r>
          <rPr>
            <sz val="8"/>
            <color indexed="81"/>
            <rFont val="Tahoma"/>
            <family val="2"/>
          </rPr>
          <t xml:space="preserve">Berechnungsformel!
</t>
        </r>
      </text>
    </comment>
    <comment ref="L19" authorId="0" shapeId="0">
      <text>
        <r>
          <rPr>
            <sz val="8"/>
            <color indexed="81"/>
            <rFont val="Tahoma"/>
            <family val="2"/>
          </rPr>
          <t xml:space="preserve">Summenformel!
</t>
        </r>
      </text>
    </comment>
    <comment ref="L24" authorId="0" shapeId="0">
      <text>
        <r>
          <rPr>
            <sz val="8"/>
            <color indexed="81"/>
            <rFont val="Tahoma"/>
            <family val="2"/>
          </rPr>
          <t xml:space="preserve">Summenformel!
</t>
        </r>
      </text>
    </comment>
  </commentList>
</comments>
</file>

<file path=xl/sharedStrings.xml><?xml version="1.0" encoding="utf-8"?>
<sst xmlns="http://schemas.openxmlformats.org/spreadsheetml/2006/main" count="210" uniqueCount="151">
  <si>
    <t>Aufforderung an die Vertragspartner zum Abschluss einer</t>
  </si>
  <si>
    <t>Pflegevergütung gemäß § 89 SGB XI</t>
  </si>
  <si>
    <t>für ambulante Pflegedienste</t>
  </si>
  <si>
    <t>Die Pflegeinrichtung:</t>
  </si>
  <si>
    <t>Name der Einrichtung</t>
  </si>
  <si>
    <t>IK</t>
  </si>
  <si>
    <t>Straße</t>
  </si>
  <si>
    <t>PLZ, Ort</t>
  </si>
  <si>
    <t>Telefon</t>
  </si>
  <si>
    <t>Fax</t>
  </si>
  <si>
    <t>Ansprechpartner</t>
  </si>
  <si>
    <t>In Trägerschaft von:</t>
  </si>
  <si>
    <t>Name des Trägers</t>
  </si>
  <si>
    <t>Zugehörigkeit zu einer Vereinigung von Trägern von Pflegediensten im Land</t>
  </si>
  <si>
    <t>ja</t>
  </si>
  <si>
    <t>nein</t>
  </si>
  <si>
    <t>Wenn ja, welche?</t>
  </si>
  <si>
    <t xml:space="preserve">Verhandlungs- und Abschlussmandat  </t>
  </si>
  <si>
    <t>(wenn ja, bitte schriftliche Vollmacht beifügen soweit diese den Kostenträgern nicht bereits vorliegen)</t>
  </si>
  <si>
    <t xml:space="preserve">für den Zeitraum </t>
  </si>
  <si>
    <t>vom</t>
  </si>
  <si>
    <t>bis</t>
  </si>
  <si>
    <t xml:space="preserve">in Höhe von </t>
  </si>
  <si>
    <t>€/Berechnungstag</t>
  </si>
  <si>
    <t>Die Richtigkeit der gemachten Angaben wird bestätigt.</t>
  </si>
  <si>
    <t>Ort, Datum</t>
  </si>
  <si>
    <t>Rechtsverbindliche Unterschrift und Stempel</t>
  </si>
  <si>
    <t>Arbeitgeberanteile</t>
  </si>
  <si>
    <t>lfd.</t>
  </si>
  <si>
    <t>Ausbildungsstätte</t>
  </si>
  <si>
    <t>Ausbil-</t>
  </si>
  <si>
    <t>Ausbildungs-</t>
  </si>
  <si>
    <t>Urlaubs-</t>
  </si>
  <si>
    <t>Weihnachts-</t>
  </si>
  <si>
    <t>Zwischen-</t>
  </si>
  <si>
    <t>Zusätzliche</t>
  </si>
  <si>
    <t>Gesamt-</t>
  </si>
  <si>
    <t>Nr.</t>
  </si>
  <si>
    <t xml:space="preserve">theoretische </t>
  </si>
  <si>
    <t>vergütung</t>
  </si>
  <si>
    <t>geld</t>
  </si>
  <si>
    <t>summe</t>
  </si>
  <si>
    <t>Alters-</t>
  </si>
  <si>
    <t>Ausbildung</t>
  </si>
  <si>
    <t>pro Jahr</t>
  </si>
  <si>
    <t>versorgung</t>
  </si>
  <si>
    <t>von (7)</t>
  </si>
  <si>
    <t>€</t>
  </si>
  <si>
    <t>Gesamtsumme Ausbildungsvergütung:</t>
  </si>
  <si>
    <t>Durchschnittliche Anzahl der betreuten Personen pro Tag</t>
  </si>
  <si>
    <r>
      <t xml:space="preserve">Erläuterung: Im Pflegedienst ist die Anzahl der durchschnittlich betreuten Pflegebedürftigen </t>
    </r>
    <r>
      <rPr>
        <b/>
        <sz val="8"/>
        <rFont val="Arial"/>
        <family val="2"/>
      </rPr>
      <t>pro Tag</t>
    </r>
    <r>
      <rPr>
        <sz val="8"/>
        <rFont val="Arial"/>
        <family val="2"/>
      </rPr>
      <t xml:space="preserve"> zu ermitteln.</t>
    </r>
  </si>
  <si>
    <t>1.</t>
  </si>
  <si>
    <t xml:space="preserve"> - der monatlichen Ausbildungsvergütung und den Sonderzahlungen für Urlaubs- und Weihnachtsgeld,</t>
  </si>
  <si>
    <t xml:space="preserve"> - Zahlungen des Arbeitsgebers zur zusätzlichen Altersversorgung.</t>
  </si>
  <si>
    <t>2.</t>
  </si>
  <si>
    <t>3.</t>
  </si>
  <si>
    <t>Kalendertage des Monats März</t>
  </si>
  <si>
    <t>Anzahl der jeweils mit Pflegesachleistungen/Verhinderungspflege versorgten Personen an diesem Tag</t>
  </si>
  <si>
    <t>Summe</t>
  </si>
  <si>
    <t>Berechnung der durchschnittlichen Anzahl der betreuten Personen pro Tag</t>
  </si>
  <si>
    <t>Personen/31 Kalendertage = 27 Personen</t>
  </si>
  <si>
    <t>4.</t>
  </si>
  <si>
    <t>Anzahl der Auszubildenden</t>
  </si>
  <si>
    <t>a</t>
  </si>
  <si>
    <t>Anzahl der vollbeschäftigten Pflegefachkräfte</t>
  </si>
  <si>
    <t>Verhältnis Azubi / Pflegefachkraft</t>
  </si>
  <si>
    <t>b</t>
  </si>
  <si>
    <t>Duchschnittliche Anzahl der betreuten Personen pro Tag im Monat März des lfd. Jahres</t>
  </si>
  <si>
    <t>c</t>
  </si>
  <si>
    <t>Personen</t>
  </si>
  <si>
    <t>Ermittlung der durchschnittlichen Berechnungstage pro Jahr</t>
  </si>
  <si>
    <t>d</t>
  </si>
  <si>
    <t>Tage</t>
  </si>
  <si>
    <t>Ermittlung des Zuschlagbetrages pro Tag</t>
  </si>
  <si>
    <t>von (8)</t>
  </si>
  <si>
    <t>abzgl.</t>
  </si>
  <si>
    <t>Förder-</t>
  </si>
  <si>
    <t>betrag</t>
  </si>
  <si>
    <t>Angabe</t>
  </si>
  <si>
    <t>umfang</t>
  </si>
  <si>
    <t>Weih-</t>
  </si>
  <si>
    <t>nachts-</t>
  </si>
  <si>
    <t>Aus-</t>
  </si>
  <si>
    <t>bil-</t>
  </si>
  <si>
    <t>dungs-</t>
  </si>
  <si>
    <t>jahr</t>
  </si>
  <si>
    <t>3. Erhält der Auszubildende eine zusätzliche finanzielle Förderung durch Dritte, sind diese Beträge in Spalte 11 anzugeben.</t>
  </si>
  <si>
    <t>4. Der Beschäftigungsumfang der Auszubildenden in Teilzeitform wird bei der Berechnung des angemessenen Verhältnisses der Zahl der vollzeit-</t>
  </si>
  <si>
    <t xml:space="preserve">    beschäftigten Pflegefachkräfte zu der Anzahl Auszubildender in dem in Spalte 3 angegebenen Stellenumfang angerechnet.</t>
  </si>
  <si>
    <t>Die Ausbildungsvergütungen setzen sich zusammen aus:</t>
  </si>
  <si>
    <t>Für Einrichtungen der voll- und teilstationären Pflege sowie der ambulanten Dienste wird das Verhältnis von einem Ausbildungsplatz auf drei vollzeitbeschäftigte Pflegefachkräfte zugrunde gelegt.</t>
  </si>
  <si>
    <t>1. Ausbildungsjahr</t>
  </si>
  <si>
    <t>2. Ausbildungsjahr</t>
  </si>
  <si>
    <t>Anteil Teilzeitausbildung</t>
  </si>
  <si>
    <t>Summe:</t>
  </si>
  <si>
    <t>E-Mail</t>
  </si>
  <si>
    <t>Allgemeine Angaben</t>
  </si>
  <si>
    <t>Forderung des Trägers</t>
  </si>
  <si>
    <t>P</t>
  </si>
  <si>
    <t>Gesamtsumme Ausbildungsvergütung und Praxisanleiter:</t>
  </si>
  <si>
    <t>2. In Spalte 3 zu den Angaben des Ausbildungsumfanges ist zu beachten, dass hier ausschließlich der Stellenumfang des Ausbildungsvertrages  anzugeben ist.</t>
  </si>
  <si>
    <t xml:space="preserve">    bzw. des Arbeitsentgeltes betragen.</t>
  </si>
  <si>
    <r>
      <t>Angaben zur Anzahl der Pflegebedürftigen</t>
    </r>
    <r>
      <rPr>
        <b/>
        <sz val="11"/>
        <rFont val="Arial"/>
        <family val="2"/>
      </rPr>
      <t xml:space="preserve"> </t>
    </r>
  </si>
  <si>
    <t>Beispiel zur Ermittlung der durchschnittlichen Anzahl der betreuten Personen pro Tag (siehe Pflegebedürftige)</t>
  </si>
  <si>
    <t>5.</t>
  </si>
  <si>
    <t>6.</t>
  </si>
  <si>
    <t>7.</t>
  </si>
  <si>
    <t>Die Anzahl der Auszubildenden soll in einem angemessenen Verhältnis zur Zahl der Pflegefachkräfte stehen.</t>
  </si>
  <si>
    <t xml:space="preserve">(dabei gilt je Vollkraft eine arbeitsvertraglich vereinbarte regelmäßige wöchentliche Arbeitszeit von 40 Stunden als Berechnungsgrundlage)  </t>
  </si>
  <si>
    <t>gehe zu Anlage 2</t>
  </si>
  <si>
    <t>gehe zu Anlage 1</t>
  </si>
  <si>
    <t>gehe zu Pflegebedürftige</t>
  </si>
  <si>
    <t>gehe zu Berechnung</t>
  </si>
  <si>
    <t>SV und Personal-</t>
  </si>
  <si>
    <t>nebenkosten</t>
  </si>
  <si>
    <t>b * 365 Tage</t>
  </si>
  <si>
    <t>a / c (kaufmännische Rundung)</t>
  </si>
  <si>
    <t>Einrichtungsindividuelle Ausbildungskosten für das aktuelle Ausbildungsjahr inkl. Praxisanleiter</t>
  </si>
  <si>
    <t xml:space="preserve">    den Bescheid zu Fördermitten, insofern diese erteilt wurden, nach.</t>
  </si>
  <si>
    <t xml:space="preserve">1. Bei Beantragung der Vergütung der Ausbildung in Teilzeitform weist der Träger der Pflegeeinrichtung den Ausbildungsvertrag, den Arbeitsvertrag in Teilzeitform sowie  </t>
  </si>
  <si>
    <t xml:space="preserve">Nummerierung ersetzt. </t>
  </si>
  <si>
    <t>X</t>
  </si>
  <si>
    <t xml:space="preserve">Die personenbezogenen Angaben sind zu anonymisieren! (Anlage 1 und 2). Die Angabe von Namen wird durch eine fortlaufende </t>
  </si>
  <si>
    <t>In ambulanten Pflegeeinrichtungen sind die Pflegebedürftigen zu zählen, die vollständige oder anteilige Pflegesachleistungen (körperbezogene Pflegemaßnahmen, pflegerische Betreuungsmaßnahmen und Hilfen bei der Haushaltsführung) in Anspruch genommen haben sowie Pflegebedürftige, die eine ambulante Pflegeeinrichtung wegen Verhinderung der Pflegeperson in Anspruch nehmen (Leistungen nach §§ 36, 38, 39 SGB XI).</t>
  </si>
  <si>
    <t xml:space="preserve">   </t>
  </si>
  <si>
    <t>8.</t>
  </si>
  <si>
    <t xml:space="preserve">Erfolgt eine anteilige Zuordnung eines Auszubildenden zu mehreren Einrichtungsarten (inklusive teil- und vollstationäre Pflege), kann jeweils nur der anteilige Ausbildungsumfang, die anteilige Ausbildungsvergütung und die anteilige Praxisanleitung in Ansatz gebracht werden. </t>
  </si>
  <si>
    <r>
      <t xml:space="preserve">Diese Personen sind auch dann zu zählen, wenn sie zusätzlich zu den aufgeführten Leistungen nach dem SGB XI auch Leistungen für Behandlungspflege nach dem SGB V in Anspruch genommen haben. </t>
    </r>
    <r>
      <rPr>
        <b/>
        <sz val="8"/>
        <color rgb="FFFF0000"/>
        <rFont val="Arial"/>
        <family val="2"/>
      </rPr>
      <t>Nicht</t>
    </r>
    <r>
      <rPr>
        <sz val="8"/>
        <rFont val="Arial"/>
        <family val="2"/>
      </rPr>
      <t xml:space="preserve"> zu zählen sind Pflegebedürftige, die vollständiges oder anteiliges Pflegegeld bezogen und lediglich Anspruch auf eine Beratung in der eigenen Häuslichkeit hatten (Leistungen nach § 37 SGB XI).</t>
    </r>
  </si>
  <si>
    <r>
      <t xml:space="preserve">Zusatzvereinbarung </t>
    </r>
    <r>
      <rPr>
        <b/>
        <sz val="11"/>
        <color rgb="FFFF0000"/>
        <rFont val="Arial"/>
        <family val="2"/>
      </rPr>
      <t xml:space="preserve">Krankenpflegehelferausbildung </t>
    </r>
    <r>
      <rPr>
        <b/>
        <sz val="11"/>
        <rFont val="Arial"/>
        <family val="2"/>
      </rPr>
      <t>§ 82 a Abs. 2 S. 5 SGB XI zur</t>
    </r>
  </si>
  <si>
    <t xml:space="preserve"> Vereinbarung eines Zuschlagsbetrags zur Finanzierung der Krankenpflegehelferausbildung</t>
  </si>
  <si>
    <r>
      <t xml:space="preserve">Anlage 1 zum Berechnungsblatt Zusatzvereinbarung </t>
    </r>
    <r>
      <rPr>
        <u/>
        <sz val="10"/>
        <color rgb="FFFF0000"/>
        <rFont val="Arial"/>
        <family val="2"/>
      </rPr>
      <t>Krankenpflegehelferausbildung</t>
    </r>
  </si>
  <si>
    <r>
      <t xml:space="preserve">Kosten der Ausbildungsvergütung pro Auszubildenden lt. Ausbildungsvertrag in der </t>
    </r>
    <r>
      <rPr>
        <b/>
        <sz val="10"/>
        <color rgb="FFFF0000"/>
        <rFont val="Arial"/>
        <family val="2"/>
      </rPr>
      <t>Krankenpflegehilfe</t>
    </r>
    <r>
      <rPr>
        <b/>
        <sz val="10"/>
        <rFont val="Arial"/>
        <family val="2"/>
      </rPr>
      <t xml:space="preserve"> im Ausbildungsjahr</t>
    </r>
  </si>
  <si>
    <t xml:space="preserve">(gilt nicht für Auszubildende nach dem Altenpflegegesetz und Pflegeberufegesetz) </t>
  </si>
  <si>
    <r>
      <t xml:space="preserve">Anlage 2 zum Berechnungsblatt Zusatzvereinbarung </t>
    </r>
    <r>
      <rPr>
        <u/>
        <sz val="10"/>
        <color rgb="FFFF0000"/>
        <rFont val="Arial"/>
        <family val="2"/>
      </rPr>
      <t>Krankenpflegehilfeausbildung</t>
    </r>
  </si>
  <si>
    <r>
      <rPr>
        <b/>
        <sz val="10"/>
        <color rgb="FFFF0000"/>
        <rFont val="Arial"/>
        <family val="2"/>
      </rPr>
      <t>Achtung!</t>
    </r>
    <r>
      <rPr>
        <b/>
        <sz val="10"/>
        <color indexed="10"/>
        <rFont val="Arial"/>
        <family val="2"/>
      </rPr>
      <t xml:space="preserve"> </t>
    </r>
    <r>
      <rPr>
        <sz val="10"/>
        <rFont val="Arial"/>
        <family val="2"/>
      </rPr>
      <t xml:space="preserve">ausschließlich zu verwenden bei Krankenpflegehilfeausbildung in </t>
    </r>
    <r>
      <rPr>
        <b/>
        <sz val="10"/>
        <rFont val="Arial"/>
        <family val="2"/>
      </rPr>
      <t>Teilzeit (berufsbegleitend)</t>
    </r>
  </si>
  <si>
    <t>Erläuterungen zum Verfahren zum Abschluss einer Zusatzvereinbarung über die Krankenpflegehilfeausbildung in Teilzeitform:</t>
  </si>
  <si>
    <t xml:space="preserve">    Sofern die berufsbegleitende Ausbildung innerhalb von 2 Jahren absolviert wird, kann der Ausbildungsumfang bzw. die Ausbildungsvergütung maximal 75% der Arbeitszeit </t>
  </si>
  <si>
    <t>Systematik zur Ermittlung der Ausbildungspauschale  pro Tag (LK 20a)</t>
  </si>
  <si>
    <t>Erläuterungen zum Verfahren für den Abschluss einer Zusatzvereinbarung über die Krankenpflegehelferausbildungsvergütung</t>
  </si>
  <si>
    <t>Die in Ansatz zu bringenden Ausbildungsvergütungen der Krankenpflegehelferausbildung können in ihrer Höhe maximal bis zu den zum Aufforderungszeitpunkt aktuellen zutreffenden tariflichen Regelungen Berücksichtigung finden.</t>
  </si>
  <si>
    <t>Für den Praxisanleiter kann ein pauschalierter Betrag von bis zu 4.850 EUR bei Arbeitgeberbruttopersonalkosten bis 51.999 EUR/pro 1 VK
oder maximal bis zu 5.200 EUR bei Arbeitgeberbruttopersonalkosten ab 52.000 EUR/pro 1 VK pro Auszubildenden/Jahr angesetzt werden.</t>
  </si>
  <si>
    <t>Für die Berücksichtigung der Kosten von Ausbildungsvergütungen iin der Krankenpflegehilfe für eine berufsbegleitende Ausbildung ist ausschließlich die Anlage 2 zu verwenden.</t>
  </si>
  <si>
    <t xml:space="preserve">Bitte legen Sie jeweils den zwischen dem Auszubildenden in der Krankenpflegehilfe und dem Träger der Pflegeeinrichtung geschlossenen </t>
  </si>
  <si>
    <t>Ausbildungsvertrag in Kopie bei.</t>
  </si>
  <si>
    <r>
      <t xml:space="preserve">Pauschalbetrag für Praxisanleitung (pro Auszubildender/Jahr):
- bis zu </t>
    </r>
    <r>
      <rPr>
        <b/>
        <sz val="10"/>
        <rFont val="Arial"/>
        <family val="2"/>
      </rPr>
      <t>4.850 EUR</t>
    </r>
    <r>
      <rPr>
        <sz val="10"/>
        <rFont val="Arial"/>
        <family val="2"/>
      </rPr>
      <t xml:space="preserve"> bei Arbeitgeberbruttopersonalkosten bis 51.999 EUR/1 VK
- bis zu </t>
    </r>
    <r>
      <rPr>
        <b/>
        <sz val="10"/>
        <rFont val="Arial"/>
        <family val="2"/>
      </rPr>
      <t>5.200 EUR</t>
    </r>
    <r>
      <rPr>
        <sz val="10"/>
        <rFont val="Arial"/>
        <family val="2"/>
      </rPr>
      <t xml:space="preserve"> bei Arbeitgeberbruttopersonalkosten ab 52.000 EUR/1 VK </t>
    </r>
  </si>
  <si>
    <t>2023 / 2024</t>
  </si>
  <si>
    <r>
      <t xml:space="preserve">Monat März </t>
    </r>
    <r>
      <rPr>
        <b/>
        <sz val="10"/>
        <color rgb="FFFF0000"/>
        <rFont val="Arial"/>
        <family val="2"/>
      </rPr>
      <t>2023</t>
    </r>
  </si>
  <si>
    <t>Ihr Ansprechpartner bei der AOK PLUS ist Frau Ines Reichardt, Tel.: 0800 10590-13737, E-Mail: ines.reichardt@plus.aok.de.</t>
  </si>
  <si>
    <t>Die Unterlagen sind über die Geschäftsstelle der Pflegesatzkommission, über den zuständigen Spitzenverband bzw. über die Homepage der AOK PLUS erhältlich. Die Zusendung der Antragsunterlagen erfolgt an die AOK PLUS, Bereich Pflegepartner, Fachbereich Pflegesicherung/-qualität, 01058 Dresden.</t>
  </si>
  <si>
    <t xml:space="preserve">pauschal 23,144 % </t>
  </si>
  <si>
    <t xml:space="preserve"> - den pauschalierten Anteilen des Arbeitsgebers zu den gesetzlichen Sozialversicherungen (Kranken-, Pflege-, Renten-, Arbeitslosen- und Unfallversicherung) in Höhe von derzeit 23,144 %,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</si>
</sst>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quot;;\-#,##0.00\ &quot;€&quot;"/>
    <numFmt numFmtId="164" formatCode="#,##0.00_ ;\-#,##0.00\ "/>
    <numFmt numFmtId="165" formatCode="0.000"/>
    <numFmt numFmtId="166" formatCode="#,##0.00\ &quot;€&quot;"/>
  </numFmts>
  <fonts count="31">
    <font>
      <sz val="10"/>
      <name val="Arial"/>
    </font>
    <font>
      <sz val="10"/>
      <color theme="1"/>
      <name val="Arial"/>
      <family val="2"/>
    </font>
    <font>
      <sz val="10"/>
      <name val="Arial"/>
      <family val="2"/>
    </font>
    <font>
      <b/>
      <sz val="11"/>
      <name val="Arial"/>
      <family val="2"/>
    </font>
    <font>
      <b/>
      <sz val="10"/>
      <name val="Arial"/>
      <family val="2"/>
    </font>
    <font>
      <b/>
      <u/>
      <sz val="10"/>
      <name val="Arial"/>
      <family val="2"/>
    </font>
    <font>
      <sz val="10"/>
      <name val="Arial"/>
      <family val="2"/>
    </font>
    <font>
      <sz val="8"/>
      <name val="Arial"/>
      <family val="2"/>
    </font>
    <font>
      <sz val="8"/>
      <name val="Arial"/>
      <family val="2"/>
    </font>
    <font>
      <b/>
      <sz val="10"/>
      <name val="Arial"/>
      <family val="2"/>
    </font>
    <font>
      <sz val="9"/>
      <name val="Arial"/>
      <family val="2"/>
    </font>
    <font>
      <b/>
      <sz val="9"/>
      <name val="Arial"/>
      <family val="2"/>
    </font>
    <font>
      <sz val="11"/>
      <name val="Arial"/>
      <family val="2"/>
    </font>
    <font>
      <b/>
      <u/>
      <sz val="11"/>
      <name val="Arial"/>
      <family val="2"/>
    </font>
    <font>
      <sz val="8"/>
      <color indexed="81"/>
      <name val="Tahoma"/>
      <family val="2"/>
    </font>
    <font>
      <b/>
      <sz val="8"/>
      <name val="Arial"/>
      <family val="2"/>
    </font>
    <font>
      <sz val="10"/>
      <color indexed="10"/>
      <name val="Arial"/>
      <family val="2"/>
    </font>
    <font>
      <u/>
      <sz val="10"/>
      <name val="Arial"/>
      <family val="2"/>
    </font>
    <font>
      <b/>
      <sz val="10"/>
      <color indexed="10"/>
      <name val="Arial"/>
      <family val="2"/>
    </font>
    <font>
      <sz val="10"/>
      <color indexed="10"/>
      <name val="Arial"/>
      <family val="2"/>
    </font>
    <font>
      <sz val="10"/>
      <name val="Arial"/>
      <family val="2"/>
    </font>
    <font>
      <u/>
      <sz val="10"/>
      <color indexed="12"/>
      <name val="Arial"/>
      <family val="2"/>
    </font>
    <font>
      <b/>
      <u/>
      <sz val="10"/>
      <color indexed="8"/>
      <name val="Arial"/>
      <family val="2"/>
    </font>
    <font>
      <sz val="10"/>
      <color theme="0"/>
      <name val="Arial"/>
      <family val="2"/>
    </font>
    <font>
      <sz val="10"/>
      <color rgb="FFFF0000"/>
      <name val="Arial"/>
      <family val="2"/>
    </font>
    <font>
      <b/>
      <sz val="10"/>
      <color rgb="FFFF0000"/>
      <name val="Arial"/>
      <family val="2"/>
    </font>
    <font>
      <sz val="10"/>
      <color indexed="8"/>
      <name val="Arial"/>
      <family val="2"/>
    </font>
    <font>
      <u/>
      <sz val="8"/>
      <color rgb="FFFF0000"/>
      <name val="Arial"/>
      <family val="2"/>
    </font>
    <font>
      <b/>
      <sz val="8"/>
      <color rgb="FFFF0000"/>
      <name val="Arial"/>
      <family val="2"/>
    </font>
    <font>
      <b/>
      <sz val="11"/>
      <color rgb="FFFF0000"/>
      <name val="Arial"/>
      <family val="2"/>
    </font>
    <font>
      <u/>
      <sz val="10"/>
      <color rgb="FFFF0000"/>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19">
    <border>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1" fillId="0" borderId="0" applyNumberFormat="0" applyFill="0" applyBorder="0" applyAlignment="0" applyProtection="0">
      <alignment vertical="top"/>
      <protection locked="0"/>
    </xf>
  </cellStyleXfs>
  <cellXfs count="233">
    <xf numFmtId="0" fontId="0" fillId="0" borderId="0" xfId="0"/>
    <xf numFmtId="0" fontId="0" fillId="0" borderId="1" xfId="0" applyBorder="1"/>
    <xf numFmtId="0" fontId="0" fillId="0" borderId="0" xfId="0" applyBorder="1"/>
    <xf numFmtId="0" fontId="0" fillId="0" borderId="3" xfId="0" applyBorder="1"/>
    <xf numFmtId="0" fontId="5" fillId="0" borderId="0" xfId="0" applyFont="1"/>
    <xf numFmtId="0" fontId="6" fillId="0" borderId="0" xfId="0" applyFont="1" applyBorder="1" applyProtection="1">
      <protection locked="0"/>
    </xf>
    <xf numFmtId="0" fontId="6" fillId="0" borderId="3" xfId="0" applyFont="1" applyBorder="1"/>
    <xf numFmtId="0" fontId="7" fillId="0" borderId="0" xfId="0" applyFont="1" applyBorder="1" applyAlignment="1" applyProtection="1">
      <alignment vertical="top"/>
      <protection locked="0"/>
    </xf>
    <xf numFmtId="0" fontId="0" fillId="0" borderId="0" xfId="0" applyBorder="1" applyProtection="1">
      <protection locked="0"/>
    </xf>
    <xf numFmtId="0" fontId="7" fillId="0" borderId="3" xfId="0" applyFont="1" applyBorder="1" applyAlignment="1">
      <alignment vertical="top"/>
    </xf>
    <xf numFmtId="0" fontId="8" fillId="0" borderId="0" xfId="0" applyFont="1" applyBorder="1" applyProtection="1">
      <protection locked="0"/>
    </xf>
    <xf numFmtId="0" fontId="7" fillId="0" borderId="0" xfId="0" applyFont="1" applyBorder="1" applyAlignment="1">
      <alignment vertical="top"/>
    </xf>
    <xf numFmtId="0" fontId="9" fillId="0" borderId="0" xfId="0" applyFont="1" applyBorder="1"/>
    <xf numFmtId="0" fontId="0" fillId="0" borderId="0" xfId="0" applyAlignment="1">
      <alignment horizontal="center"/>
    </xf>
    <xf numFmtId="0" fontId="0" fillId="0" borderId="0" xfId="0" applyBorder="1" applyAlignment="1">
      <alignment horizontal="center"/>
    </xf>
    <xf numFmtId="0" fontId="10" fillId="0" borderId="0" xfId="0" applyFont="1"/>
    <xf numFmtId="0" fontId="11" fillId="0" borderId="0" xfId="0" applyFont="1" applyBorder="1"/>
    <xf numFmtId="0" fontId="7" fillId="0" borderId="0" xfId="0" applyFont="1" applyBorder="1"/>
    <xf numFmtId="0" fontId="5" fillId="0" borderId="0" xfId="0" applyFont="1" applyBorder="1"/>
    <xf numFmtId="0" fontId="4" fillId="0" borderId="0" xfId="0" applyFont="1" applyFill="1" applyBorder="1" applyAlignment="1">
      <alignment horizontal="center"/>
    </xf>
    <xf numFmtId="0" fontId="2" fillId="0" borderId="0" xfId="0" applyFont="1"/>
    <xf numFmtId="0" fontId="0" fillId="0" borderId="0" xfId="0" applyBorder="1" applyAlignment="1">
      <alignment horizontal="left"/>
    </xf>
    <xf numFmtId="14" fontId="0" fillId="0" borderId="0" xfId="0" applyNumberFormat="1" applyBorder="1" applyAlignment="1">
      <alignment horizontal="right"/>
    </xf>
    <xf numFmtId="14" fontId="0" fillId="0" borderId="0" xfId="0" applyNumberFormat="1" applyBorder="1" applyAlignment="1">
      <alignment horizontal="center"/>
    </xf>
    <xf numFmtId="0" fontId="0" fillId="0" borderId="0" xfId="0" applyBorder="1" applyAlignment="1">
      <alignment horizontal="right"/>
    </xf>
    <xf numFmtId="14" fontId="6" fillId="0" borderId="0" xfId="0" applyNumberFormat="1" applyFont="1" applyFill="1" applyBorder="1" applyAlignment="1">
      <alignment horizontal="center"/>
    </xf>
    <xf numFmtId="14" fontId="0" fillId="0" borderId="0" xfId="0" applyNumberFormat="1" applyFill="1" applyBorder="1" applyAlignment="1">
      <alignment horizontal="center"/>
    </xf>
    <xf numFmtId="14" fontId="0" fillId="0" borderId="0" xfId="0" applyNumberFormat="1" applyBorder="1" applyAlignment="1">
      <alignment horizontal="left"/>
    </xf>
    <xf numFmtId="0" fontId="0" fillId="0" borderId="4" xfId="0" applyBorder="1"/>
    <xf numFmtId="0" fontId="0" fillId="0" borderId="5" xfId="0" applyBorder="1"/>
    <xf numFmtId="0" fontId="0" fillId="0" borderId="6" xfId="0" applyBorder="1"/>
    <xf numFmtId="0" fontId="13" fillId="0" borderId="0" xfId="0" applyFont="1" applyBorder="1"/>
    <xf numFmtId="0" fontId="7" fillId="0" borderId="0" xfId="0" applyFont="1" applyFill="1" applyBorder="1"/>
    <xf numFmtId="0" fontId="6" fillId="0" borderId="0" xfId="0" applyFont="1" applyFill="1" applyBorder="1"/>
    <xf numFmtId="0" fontId="2" fillId="0" borderId="0" xfId="0" applyFont="1" applyBorder="1"/>
    <xf numFmtId="0" fontId="6" fillId="0" borderId="7" xfId="0" applyFont="1" applyBorder="1" applyAlignment="1">
      <alignment horizontal="center"/>
    </xf>
    <xf numFmtId="0" fontId="6" fillId="0" borderId="8" xfId="0" applyFont="1" applyBorder="1"/>
    <xf numFmtId="0" fontId="6" fillId="0" borderId="8" xfId="0" applyFont="1" applyBorder="1" applyAlignment="1">
      <alignment horizontal="center"/>
    </xf>
    <xf numFmtId="0" fontId="6" fillId="0" borderId="0" xfId="0" applyFont="1"/>
    <xf numFmtId="0" fontId="6" fillId="0" borderId="0" xfId="0" applyFont="1" applyProtection="1">
      <protection hidden="1"/>
    </xf>
    <xf numFmtId="0" fontId="10" fillId="0" borderId="0" xfId="0" applyFont="1" applyProtection="1">
      <protection hidden="1"/>
    </xf>
    <xf numFmtId="0" fontId="6" fillId="0" borderId="7" xfId="0" applyFont="1" applyBorder="1" applyAlignment="1">
      <alignment horizontal="center" shrinkToFit="1"/>
    </xf>
    <xf numFmtId="0" fontId="6" fillId="0" borderId="8" xfId="0" applyFont="1" applyBorder="1" applyAlignment="1">
      <alignment horizontal="center" shrinkToFit="1"/>
    </xf>
    <xf numFmtId="2" fontId="6" fillId="0" borderId="5" xfId="0" applyNumberFormat="1" applyFont="1" applyFill="1" applyBorder="1" applyAlignment="1">
      <alignment horizontal="center" shrinkToFit="1"/>
    </xf>
    <xf numFmtId="0" fontId="4" fillId="2" borderId="9" xfId="0" applyFont="1" applyFill="1" applyBorder="1" applyAlignment="1" applyProtection="1">
      <alignment horizontal="center"/>
      <protection locked="0"/>
    </xf>
    <xf numFmtId="0" fontId="11" fillId="2" borderId="9"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17" fillId="0" borderId="0" xfId="0" applyFont="1"/>
    <xf numFmtId="0" fontId="6" fillId="2" borderId="8" xfId="0" applyFont="1" applyFill="1" applyBorder="1" applyAlignment="1" applyProtection="1">
      <alignment horizontal="center"/>
      <protection locked="0"/>
    </xf>
    <xf numFmtId="164" fontId="6" fillId="2" borderId="8" xfId="0" applyNumberFormat="1" applyFont="1" applyFill="1" applyBorder="1" applyAlignment="1" applyProtection="1">
      <alignment shrinkToFit="1"/>
      <protection locked="0"/>
    </xf>
    <xf numFmtId="164" fontId="6" fillId="0" borderId="8" xfId="0" applyNumberFormat="1" applyFont="1" applyFill="1" applyBorder="1" applyAlignment="1">
      <alignment shrinkToFit="1"/>
    </xf>
    <xf numFmtId="0" fontId="6" fillId="0" borderId="8" xfId="0" applyFont="1" applyBorder="1" applyProtection="1">
      <protection locked="0"/>
    </xf>
    <xf numFmtId="0" fontId="6" fillId="0" borderId="8" xfId="0" applyFont="1" applyBorder="1" applyAlignment="1" applyProtection="1">
      <alignment horizontal="center"/>
      <protection locked="0"/>
    </xf>
    <xf numFmtId="0" fontId="6" fillId="0" borderId="8" xfId="0" applyFont="1" applyBorder="1" applyAlignment="1" applyProtection="1">
      <alignment shrinkToFit="1"/>
      <protection locked="0"/>
    </xf>
    <xf numFmtId="0" fontId="6" fillId="0" borderId="8" xfId="0" applyFont="1" applyFill="1" applyBorder="1" applyAlignment="1">
      <alignment shrinkToFit="1"/>
    </xf>
    <xf numFmtId="7" fontId="9" fillId="0" borderId="8" xfId="0" applyNumberFormat="1" applyFont="1" applyFill="1" applyBorder="1" applyAlignment="1">
      <alignment shrinkToFit="1"/>
    </xf>
    <xf numFmtId="166" fontId="9" fillId="0" borderId="9" xfId="0" applyNumberFormat="1" applyFont="1" applyBorder="1" applyAlignment="1">
      <alignment shrinkToFit="1"/>
    </xf>
    <xf numFmtId="0" fontId="6" fillId="0" borderId="8" xfId="0" applyFont="1" applyBorder="1" applyAlignment="1">
      <alignment shrinkToFit="1"/>
    </xf>
    <xf numFmtId="0" fontId="6" fillId="0" borderId="10" xfId="0" applyFont="1" applyBorder="1"/>
    <xf numFmtId="0" fontId="6" fillId="0" borderId="10" xfId="0" applyFont="1" applyBorder="1" applyAlignment="1">
      <alignment horizontal="center" shrinkToFit="1"/>
    </xf>
    <xf numFmtId="0" fontId="6" fillId="0" borderId="10" xfId="0" applyFont="1" applyBorder="1" applyAlignment="1">
      <alignment shrinkToFit="1"/>
    </xf>
    <xf numFmtId="0" fontId="6" fillId="0" borderId="10" xfId="0" applyFont="1" applyFill="1" applyBorder="1" applyAlignment="1">
      <alignment shrinkToFit="1"/>
    </xf>
    <xf numFmtId="0" fontId="6" fillId="0" borderId="11" xfId="0" applyFont="1" applyBorder="1"/>
    <xf numFmtId="0" fontId="6" fillId="0" borderId="12" xfId="0" applyFont="1" applyBorder="1"/>
    <xf numFmtId="0" fontId="6" fillId="0" borderId="12" xfId="0" applyFont="1" applyBorder="1" applyAlignment="1">
      <alignment shrinkToFit="1"/>
    </xf>
    <xf numFmtId="0" fontId="6" fillId="0" borderId="7" xfId="0" applyFont="1" applyFill="1" applyBorder="1" applyAlignment="1">
      <alignment shrinkToFit="1"/>
    </xf>
    <xf numFmtId="0" fontId="6" fillId="0" borderId="1" xfId="0" applyFont="1" applyBorder="1"/>
    <xf numFmtId="0" fontId="6" fillId="0" borderId="0" xfId="0" applyFont="1" applyBorder="1"/>
    <xf numFmtId="0" fontId="6" fillId="0" borderId="0" xfId="0" applyFont="1" applyBorder="1" applyAlignment="1">
      <alignment shrinkToFit="1"/>
    </xf>
    <xf numFmtId="0" fontId="6" fillId="0" borderId="4" xfId="0" applyFont="1" applyBorder="1"/>
    <xf numFmtId="0" fontId="6" fillId="0" borderId="5" xfId="0" applyFont="1" applyBorder="1"/>
    <xf numFmtId="0" fontId="6" fillId="0" borderId="5" xfId="0" applyFont="1" applyBorder="1" applyAlignment="1">
      <alignment shrinkToFit="1"/>
    </xf>
    <xf numFmtId="165" fontId="6" fillId="2" borderId="8" xfId="0" applyNumberFormat="1" applyFont="1" applyFill="1" applyBorder="1" applyProtection="1">
      <protection locked="0"/>
    </xf>
    <xf numFmtId="0" fontId="6" fillId="0" borderId="9" xfId="0" applyFont="1" applyBorder="1"/>
    <xf numFmtId="0" fontId="11" fillId="0" borderId="0" xfId="0" applyFont="1" applyProtection="1">
      <protection hidden="1"/>
    </xf>
    <xf numFmtId="49" fontId="16" fillId="0" borderId="0" xfId="0" applyNumberFormat="1" applyFont="1" applyBorder="1"/>
    <xf numFmtId="0" fontId="17" fillId="0" borderId="0" xfId="0" applyFont="1" applyBorder="1"/>
    <xf numFmtId="0" fontId="6" fillId="0" borderId="0" xfId="0" applyFont="1" applyBorder="1" applyAlignment="1">
      <alignment wrapText="1"/>
    </xf>
    <xf numFmtId="0" fontId="6" fillId="0" borderId="0" xfId="0" applyFont="1" applyBorder="1" applyAlignment="1">
      <alignment vertical="top"/>
    </xf>
    <xf numFmtId="0" fontId="6" fillId="0" borderId="7" xfId="0" applyFont="1" applyBorder="1"/>
    <xf numFmtId="0" fontId="6" fillId="0" borderId="9" xfId="0" applyFont="1" applyBorder="1" applyAlignment="1">
      <alignment horizontal="center"/>
    </xf>
    <xf numFmtId="0" fontId="6" fillId="0" borderId="0" xfId="0" applyFont="1" applyAlignment="1">
      <alignment shrinkToFit="1"/>
    </xf>
    <xf numFmtId="0" fontId="0" fillId="2" borderId="9" xfId="0" applyFill="1" applyBorder="1" applyAlignment="1" applyProtection="1">
      <alignment horizontal="center" vertical="center"/>
      <protection locked="0"/>
    </xf>
    <xf numFmtId="0" fontId="2" fillId="0" borderId="0" xfId="0" applyFont="1" applyFill="1" applyBorder="1"/>
    <xf numFmtId="0" fontId="4" fillId="0" borderId="0" xfId="0" applyFont="1" applyBorder="1"/>
    <xf numFmtId="0" fontId="20" fillId="0" borderId="0" xfId="0" applyFont="1" applyBorder="1"/>
    <xf numFmtId="0" fontId="20" fillId="0" borderId="0" xfId="0" applyFont="1" applyBorder="1" applyAlignment="1"/>
    <xf numFmtId="0" fontId="20" fillId="0" borderId="0" xfId="0" applyFont="1" applyBorder="1" applyAlignment="1">
      <alignment horizontal="center"/>
    </xf>
    <xf numFmtId="0" fontId="20" fillId="0" borderId="0" xfId="0" applyFont="1" applyBorder="1" applyAlignment="1">
      <alignment wrapText="1"/>
    </xf>
    <xf numFmtId="0" fontId="20" fillId="0" borderId="0" xfId="0" applyFont="1" applyAlignment="1">
      <alignment wrapText="1"/>
    </xf>
    <xf numFmtId="165" fontId="20" fillId="0" borderId="0" xfId="0" applyNumberFormat="1" applyFont="1" applyFill="1" applyBorder="1" applyAlignment="1"/>
    <xf numFmtId="0" fontId="22" fillId="3" borderId="0" xfId="1" applyFont="1" applyFill="1" applyAlignment="1" applyProtection="1"/>
    <xf numFmtId="0" fontId="5" fillId="3" borderId="0" xfId="1" applyFont="1" applyFill="1" applyAlignment="1" applyProtection="1"/>
    <xf numFmtId="0" fontId="5" fillId="3" borderId="0" xfId="1" applyFont="1" applyFill="1" applyBorder="1" applyAlignment="1" applyProtection="1"/>
    <xf numFmtId="166" fontId="6" fillId="2" borderId="9" xfId="0" applyNumberFormat="1" applyFont="1" applyFill="1" applyBorder="1" applyAlignment="1" applyProtection="1">
      <alignment shrinkToFit="1"/>
      <protection locked="0"/>
    </xf>
    <xf numFmtId="0" fontId="17" fillId="0" borderId="0" xfId="0" applyFont="1" applyProtection="1">
      <protection hidden="1"/>
    </xf>
    <xf numFmtId="0" fontId="12" fillId="0" borderId="0" xfId="0" applyFont="1" applyProtection="1">
      <protection hidden="1"/>
    </xf>
    <xf numFmtId="0" fontId="12" fillId="0" borderId="0" xfId="0" applyFont="1" applyAlignment="1" applyProtection="1">
      <alignment shrinkToFit="1"/>
      <protection hidden="1"/>
    </xf>
    <xf numFmtId="0" fontId="13" fillId="0" borderId="0" xfId="0" applyFont="1" applyProtection="1">
      <protection hidden="1"/>
    </xf>
    <xf numFmtId="0" fontId="18" fillId="0" borderId="0" xfId="0" applyFont="1" applyProtection="1">
      <protection hidden="1"/>
    </xf>
    <xf numFmtId="0" fontId="12" fillId="0" borderId="0" xfId="0" applyFont="1" applyFill="1" applyBorder="1" applyAlignment="1" applyProtection="1">
      <alignment horizontal="center" shrinkToFit="1"/>
      <protection hidden="1"/>
    </xf>
    <xf numFmtId="0" fontId="6" fillId="0" borderId="7" xfId="0" applyFont="1" applyBorder="1" applyAlignment="1" applyProtection="1">
      <alignment horizontal="center"/>
      <protection hidden="1"/>
    </xf>
    <xf numFmtId="0" fontId="6" fillId="0" borderId="7" xfId="0" applyFont="1" applyBorder="1" applyAlignment="1" applyProtection="1">
      <alignment horizontal="center" shrinkToFit="1"/>
      <protection hidden="1"/>
    </xf>
    <xf numFmtId="0" fontId="6" fillId="0" borderId="8" xfId="0" applyFont="1" applyBorder="1" applyProtection="1">
      <protection hidden="1"/>
    </xf>
    <xf numFmtId="0" fontId="6" fillId="0" borderId="8" xfId="0" applyFont="1" applyBorder="1" applyAlignment="1" applyProtection="1">
      <alignment horizontal="center"/>
      <protection hidden="1"/>
    </xf>
    <xf numFmtId="0" fontId="6" fillId="0" borderId="8" xfId="0" applyFont="1" applyBorder="1" applyAlignment="1" applyProtection="1">
      <alignment horizontal="center" shrinkToFit="1"/>
      <protection hidden="1"/>
    </xf>
    <xf numFmtId="0" fontId="6" fillId="0" borderId="8" xfId="0" applyFont="1" applyBorder="1" applyAlignment="1" applyProtection="1">
      <alignment horizontal="center" wrapText="1"/>
      <protection hidden="1"/>
    </xf>
    <xf numFmtId="0" fontId="6" fillId="0" borderId="8" xfId="0" applyFont="1" applyFill="1" applyBorder="1" applyAlignment="1" applyProtection="1">
      <alignment horizontal="center" shrinkToFit="1"/>
      <protection hidden="1"/>
    </xf>
    <xf numFmtId="0" fontId="6" fillId="0" borderId="8" xfId="0" applyFont="1" applyBorder="1" applyAlignment="1" applyProtection="1">
      <alignment shrinkToFit="1"/>
      <protection hidden="1"/>
    </xf>
    <xf numFmtId="0" fontId="6" fillId="0" borderId="10" xfId="0" applyFont="1" applyBorder="1" applyProtection="1">
      <protection hidden="1"/>
    </xf>
    <xf numFmtId="0" fontId="6" fillId="0" borderId="10" xfId="0" applyFont="1" applyBorder="1" applyAlignment="1" applyProtection="1">
      <alignment horizontal="center" shrinkToFit="1"/>
      <protection hidden="1"/>
    </xf>
    <xf numFmtId="164" fontId="6" fillId="0" borderId="8" xfId="0" applyNumberFormat="1" applyFont="1" applyFill="1" applyBorder="1" applyAlignment="1" applyProtection="1">
      <alignment shrinkToFit="1"/>
      <protection hidden="1"/>
    </xf>
    <xf numFmtId="0" fontId="6" fillId="0" borderId="8" xfId="0" applyFont="1" applyFill="1" applyBorder="1" applyAlignment="1" applyProtection="1">
      <alignment shrinkToFit="1"/>
      <protection hidden="1"/>
    </xf>
    <xf numFmtId="0" fontId="6" fillId="0" borderId="10" xfId="0" applyFont="1" applyBorder="1" applyAlignment="1" applyProtection="1">
      <alignment shrinkToFit="1"/>
      <protection hidden="1"/>
    </xf>
    <xf numFmtId="0" fontId="6" fillId="0" borderId="10" xfId="0" applyFont="1" applyFill="1" applyBorder="1" applyAlignment="1" applyProtection="1">
      <alignment shrinkToFit="1"/>
      <protection hidden="1"/>
    </xf>
    <xf numFmtId="0" fontId="6" fillId="0" borderId="11" xfId="0" applyFont="1" applyBorder="1" applyProtection="1">
      <protection hidden="1"/>
    </xf>
    <xf numFmtId="0" fontId="6" fillId="0" borderId="12" xfId="0" applyFont="1" applyBorder="1" applyProtection="1">
      <protection hidden="1"/>
    </xf>
    <xf numFmtId="0" fontId="6" fillId="0" borderId="12" xfId="0" applyFont="1" applyBorder="1" applyAlignment="1" applyProtection="1">
      <alignment shrinkToFit="1"/>
      <protection hidden="1"/>
    </xf>
    <xf numFmtId="0" fontId="6" fillId="0" borderId="7" xfId="0" applyFont="1" applyFill="1" applyBorder="1" applyAlignment="1" applyProtection="1">
      <alignment shrinkToFit="1"/>
      <protection hidden="1"/>
    </xf>
    <xf numFmtId="0" fontId="6" fillId="0" borderId="1" xfId="0" applyFont="1" applyBorder="1" applyProtection="1">
      <protection hidden="1"/>
    </xf>
    <xf numFmtId="0" fontId="6" fillId="0" borderId="0" xfId="0" applyFont="1" applyBorder="1" applyProtection="1">
      <protection hidden="1"/>
    </xf>
    <xf numFmtId="165" fontId="6" fillId="0" borderId="0" xfId="0" applyNumberFormat="1" applyFont="1" applyFill="1" applyProtection="1">
      <protection hidden="1"/>
    </xf>
    <xf numFmtId="0" fontId="6" fillId="0" borderId="0" xfId="0" applyFont="1" applyBorder="1" applyAlignment="1" applyProtection="1">
      <alignment shrinkToFit="1"/>
      <protection hidden="1"/>
    </xf>
    <xf numFmtId="7" fontId="9" fillId="0" borderId="8" xfId="0" applyNumberFormat="1" applyFont="1" applyFill="1" applyBorder="1" applyAlignment="1" applyProtection="1">
      <alignment shrinkToFit="1"/>
      <protection hidden="1"/>
    </xf>
    <xf numFmtId="0" fontId="6" fillId="0" borderId="4" xfId="0" applyFont="1" applyBorder="1" applyProtection="1">
      <protection hidden="1"/>
    </xf>
    <xf numFmtId="0" fontId="6" fillId="0" borderId="5" xfId="0" applyFont="1" applyBorder="1" applyProtection="1">
      <protection hidden="1"/>
    </xf>
    <xf numFmtId="0" fontId="6" fillId="0" borderId="5" xfId="0" applyFont="1" applyBorder="1" applyAlignment="1" applyProtection="1">
      <alignment shrinkToFit="1"/>
      <protection hidden="1"/>
    </xf>
    <xf numFmtId="0" fontId="6" fillId="0" borderId="9" xfId="0" applyFont="1" applyBorder="1" applyProtection="1">
      <protection hidden="1"/>
    </xf>
    <xf numFmtId="0" fontId="6" fillId="0" borderId="13" xfId="0" applyFont="1" applyBorder="1" applyAlignment="1" applyProtection="1">
      <alignment horizontal="right"/>
      <protection hidden="1"/>
    </xf>
    <xf numFmtId="7" fontId="9" fillId="0" borderId="9" xfId="0" applyNumberFormat="1" applyFont="1" applyBorder="1" applyAlignment="1" applyProtection="1">
      <alignment horizontal="right" shrinkToFit="1"/>
      <protection hidden="1"/>
    </xf>
    <xf numFmtId="0" fontId="10" fillId="0" borderId="0" xfId="0" applyFont="1" applyAlignment="1" applyProtection="1">
      <alignment shrinkToFit="1"/>
      <protection hidden="1"/>
    </xf>
    <xf numFmtId="0" fontId="7" fillId="0" borderId="0" xfId="0" applyFont="1" applyProtection="1">
      <protection hidden="1"/>
    </xf>
    <xf numFmtId="0" fontId="5" fillId="3" borderId="0" xfId="1" applyFont="1" applyFill="1" applyAlignment="1" applyProtection="1">
      <protection hidden="1"/>
    </xf>
    <xf numFmtId="0" fontId="6" fillId="2" borderId="8" xfId="0" applyFont="1" applyFill="1" applyBorder="1" applyAlignment="1" applyProtection="1">
      <alignment horizontal="left" shrinkToFit="1"/>
      <protection locked="0"/>
    </xf>
    <xf numFmtId="0" fontId="6" fillId="2" borderId="8" xfId="0" applyFont="1" applyFill="1" applyBorder="1" applyAlignment="1" applyProtection="1">
      <alignment horizontal="center" shrinkToFit="1"/>
      <protection locked="0"/>
    </xf>
    <xf numFmtId="0" fontId="6" fillId="0" borderId="0" xfId="0" applyFont="1" applyBorder="1" applyAlignment="1"/>
    <xf numFmtId="0" fontId="17" fillId="0" borderId="0" xfId="0" applyFont="1" applyBorder="1" applyAlignment="1"/>
    <xf numFmtId="0" fontId="23" fillId="0" borderId="0" xfId="0" applyFont="1"/>
    <xf numFmtId="0" fontId="0" fillId="2" borderId="9" xfId="0" applyFill="1" applyBorder="1" applyProtection="1">
      <protection locked="0"/>
    </xf>
    <xf numFmtId="0" fontId="26" fillId="0" borderId="0" xfId="0" applyFont="1" applyFill="1" applyBorder="1"/>
    <xf numFmtId="0" fontId="27" fillId="0" borderId="0" xfId="0" applyFont="1" applyFill="1" applyBorder="1"/>
    <xf numFmtId="0" fontId="6" fillId="0" borderId="0" xfId="0" applyFont="1" applyBorder="1" applyAlignment="1">
      <alignment horizontal="center"/>
    </xf>
    <xf numFmtId="0" fontId="25" fillId="0" borderId="0" xfId="0" applyFont="1" applyBorder="1"/>
    <xf numFmtId="0" fontId="2" fillId="0" borderId="0" xfId="0" applyFont="1" applyBorder="1" applyAlignment="1">
      <alignment vertical="top"/>
    </xf>
    <xf numFmtId="0" fontId="2" fillId="0" borderId="0" xfId="0" applyFont="1" applyAlignment="1">
      <alignment vertical="top"/>
    </xf>
    <xf numFmtId="0" fontId="7" fillId="0" borderId="0" xfId="0" applyFont="1" applyBorder="1" applyAlignment="1" applyProtection="1">
      <alignment vertical="top"/>
    </xf>
    <xf numFmtId="0" fontId="6" fillId="0" borderId="8" xfId="0" applyFont="1" applyBorder="1" applyAlignment="1" applyProtection="1">
      <alignment horizontal="left"/>
      <protection locked="0"/>
    </xf>
    <xf numFmtId="0" fontId="2" fillId="0" borderId="8" xfId="0" applyFont="1" applyBorder="1" applyAlignment="1">
      <alignment horizontal="center" shrinkToFit="1"/>
    </xf>
    <xf numFmtId="0" fontId="2" fillId="0" borderId="8" xfId="0" applyFont="1" applyBorder="1" applyAlignment="1" applyProtection="1">
      <alignment horizontal="center" shrinkToFit="1"/>
      <protection hidden="1"/>
    </xf>
    <xf numFmtId="0" fontId="2" fillId="0" borderId="0" xfId="0" applyFont="1" applyBorder="1" applyAlignment="1">
      <alignment vertical="justify"/>
    </xf>
    <xf numFmtId="0" fontId="10" fillId="0" borderId="0" xfId="0" applyFont="1" applyBorder="1" applyAlignment="1" applyProtection="1">
      <alignment horizontal="center"/>
      <protection locked="0"/>
    </xf>
    <xf numFmtId="0" fontId="2" fillId="2" borderId="8" xfId="0" applyFont="1" applyFill="1" applyBorder="1" applyAlignment="1" applyProtection="1">
      <alignment horizontal="center"/>
      <protection locked="0"/>
    </xf>
    <xf numFmtId="14" fontId="2" fillId="2" borderId="5" xfId="0" applyNumberFormat="1" applyFont="1" applyFill="1" applyBorder="1" applyAlignment="1" applyProtection="1">
      <alignment horizontal="center" shrinkToFit="1"/>
      <protection locked="0"/>
    </xf>
    <xf numFmtId="0" fontId="4" fillId="0" borderId="9" xfId="0" applyFont="1" applyFill="1" applyBorder="1" applyAlignment="1">
      <alignment horizontal="center" shrinkToFit="1"/>
    </xf>
    <xf numFmtId="0" fontId="3" fillId="0" borderId="9" xfId="0" applyFont="1" applyFill="1" applyBorder="1" applyAlignment="1" applyProtection="1">
      <alignment horizontal="center" shrinkToFit="1"/>
      <protection hidden="1"/>
    </xf>
    <xf numFmtId="0" fontId="2" fillId="2" borderId="8" xfId="0" applyFont="1" applyFill="1" applyBorder="1" applyAlignment="1" applyProtection="1">
      <alignment horizontal="left" shrinkToFit="1"/>
      <protection locked="0"/>
    </xf>
    <xf numFmtId="0" fontId="6" fillId="0" borderId="0" xfId="0" applyFont="1" applyAlignment="1">
      <alignment shrinkToFit="1"/>
    </xf>
    <xf numFmtId="0" fontId="1" fillId="0" borderId="0" xfId="0" applyFont="1"/>
    <xf numFmtId="0" fontId="4" fillId="0" borderId="0" xfId="0" applyFont="1"/>
    <xf numFmtId="0" fontId="6" fillId="4" borderId="9" xfId="0" applyFont="1" applyFill="1" applyBorder="1" applyAlignment="1" applyProtection="1">
      <alignment shrinkToFit="1"/>
      <protection locked="0"/>
    </xf>
    <xf numFmtId="0" fontId="4" fillId="0" borderId="0" xfId="0" applyFont="1" applyProtection="1">
      <protection hidden="1"/>
    </xf>
    <xf numFmtId="2" fontId="6" fillId="4" borderId="9" xfId="0" applyNumberFormat="1" applyFont="1" applyFill="1" applyBorder="1" applyAlignment="1" applyProtection="1">
      <alignment shrinkToFit="1"/>
      <protection locked="0"/>
    </xf>
    <xf numFmtId="0" fontId="6" fillId="0" borderId="0" xfId="0" applyFont="1" applyBorder="1" applyAlignment="1">
      <alignment horizontal="right"/>
    </xf>
    <xf numFmtId="166" fontId="9" fillId="0" borderId="0" xfId="0" applyNumberFormat="1" applyFont="1" applyBorder="1" applyAlignment="1">
      <alignment shrinkToFit="1"/>
    </xf>
    <xf numFmtId="0" fontId="0" fillId="2" borderId="5" xfId="0" applyFill="1" applyBorder="1" applyAlignment="1" applyProtection="1">
      <alignment shrinkToFit="1"/>
      <protection locked="0"/>
    </xf>
    <xf numFmtId="0" fontId="0" fillId="2" borderId="5" xfId="0" applyFill="1" applyBorder="1" applyAlignment="1" applyProtection="1">
      <protection locked="0"/>
    </xf>
    <xf numFmtId="0" fontId="6" fillId="2" borderId="5" xfId="0" applyFont="1" applyFill="1" applyBorder="1" applyAlignment="1" applyProtection="1">
      <alignment shrinkToFit="1"/>
      <protection locked="0"/>
    </xf>
    <xf numFmtId="0" fontId="6" fillId="2" borderId="5" xfId="0" applyFont="1" applyFill="1" applyBorder="1" applyAlignment="1" applyProtection="1">
      <protection locked="0"/>
    </xf>
    <xf numFmtId="0" fontId="2" fillId="2" borderId="5" xfId="0" applyFont="1" applyFill="1" applyBorder="1" applyAlignment="1" applyProtection="1">
      <alignment shrinkToFit="1"/>
      <protection locked="0"/>
    </xf>
    <xf numFmtId="0" fontId="0" fillId="0" borderId="0" xfId="0" applyBorder="1" applyAlignment="1">
      <alignment horizontal="center"/>
    </xf>
    <xf numFmtId="14" fontId="0" fillId="0" borderId="0" xfId="0" applyNumberFormat="1" applyBorder="1" applyAlignment="1">
      <alignment horizontal="center"/>
    </xf>
    <xf numFmtId="14" fontId="0" fillId="2" borderId="5" xfId="0" applyNumberFormat="1" applyFill="1" applyBorder="1" applyAlignment="1" applyProtection="1">
      <alignment horizontal="center" shrinkToFit="1"/>
      <protection locked="0"/>
    </xf>
    <xf numFmtId="0" fontId="7" fillId="2" borderId="5" xfId="0" applyFont="1" applyFill="1" applyBorder="1" applyAlignment="1" applyProtection="1">
      <alignment vertical="top"/>
      <protection locked="0"/>
    </xf>
    <xf numFmtId="0" fontId="6" fillId="2" borderId="5" xfId="0" applyFont="1" applyFill="1" applyBorder="1" applyAlignment="1" applyProtection="1">
      <alignment vertical="top"/>
      <protection locked="0"/>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applyAlignment="1">
      <alignment horizontal="center"/>
    </xf>
    <xf numFmtId="0" fontId="3" fillId="2" borderId="0" xfId="0" applyFont="1" applyFill="1" applyAlignment="1">
      <alignment horizontal="center"/>
    </xf>
    <xf numFmtId="0" fontId="3" fillId="2" borderId="3" xfId="0" applyFont="1" applyFill="1" applyBorder="1" applyAlignment="1">
      <alignment horizontal="center"/>
    </xf>
    <xf numFmtId="0" fontId="3" fillId="2" borderId="0" xfId="0" applyFont="1" applyFill="1" applyBorder="1" applyAlignment="1">
      <alignment horizontal="center"/>
    </xf>
    <xf numFmtId="0" fontId="29" fillId="2" borderId="5" xfId="0" applyFont="1" applyFill="1" applyBorder="1" applyAlignment="1">
      <alignment horizontal="center"/>
    </xf>
    <xf numFmtId="0" fontId="6" fillId="0" borderId="0" xfId="0" applyFont="1" applyBorder="1" applyAlignment="1">
      <alignment horizontal="right" shrinkToFit="1"/>
    </xf>
    <xf numFmtId="0" fontId="6" fillId="0" borderId="0" xfId="0" applyFont="1" applyAlignment="1">
      <alignment shrinkToFit="1"/>
    </xf>
    <xf numFmtId="0" fontId="6" fillId="0" borderId="3" xfId="0" applyFont="1" applyBorder="1" applyAlignment="1">
      <alignment shrinkToFit="1"/>
    </xf>
    <xf numFmtId="0" fontId="6" fillId="0" borderId="9" xfId="0" applyFont="1" applyBorder="1" applyAlignment="1">
      <alignment horizontal="right"/>
    </xf>
    <xf numFmtId="0" fontId="2" fillId="0" borderId="15" xfId="0" applyFont="1" applyBorder="1" applyAlignment="1">
      <alignment wrapText="1"/>
    </xf>
    <xf numFmtId="0" fontId="6" fillId="0" borderId="13" xfId="0" applyFont="1" applyBorder="1" applyAlignment="1"/>
    <xf numFmtId="0" fontId="0" fillId="0" borderId="14" xfId="0" applyBorder="1" applyAlignment="1"/>
    <xf numFmtId="0" fontId="10" fillId="0" borderId="0" xfId="0" applyFont="1" applyAlignment="1" applyProtection="1">
      <protection hidden="1"/>
    </xf>
    <xf numFmtId="0" fontId="10" fillId="0" borderId="0" xfId="0" applyFont="1" applyProtection="1">
      <protection hidden="1"/>
    </xf>
    <xf numFmtId="0" fontId="6" fillId="0" borderId="0" xfId="0" applyFont="1" applyBorder="1" applyAlignment="1" applyProtection="1">
      <alignment horizontal="right" shrinkToFit="1"/>
      <protection hidden="1"/>
    </xf>
    <xf numFmtId="0" fontId="6" fillId="0" borderId="0" xfId="0" applyFont="1" applyAlignment="1" applyProtection="1">
      <alignment shrinkToFit="1"/>
      <protection hidden="1"/>
    </xf>
    <xf numFmtId="0" fontId="6" fillId="0" borderId="3" xfId="0" applyFont="1" applyBorder="1" applyAlignment="1" applyProtection="1">
      <alignment shrinkToFit="1"/>
      <protection hidden="1"/>
    </xf>
    <xf numFmtId="0" fontId="2" fillId="0" borderId="15" xfId="0" applyFont="1" applyBorder="1" applyAlignment="1" applyProtection="1">
      <alignment wrapText="1"/>
      <protection hidden="1"/>
    </xf>
    <xf numFmtId="0" fontId="0" fillId="0" borderId="13" xfId="0" applyBorder="1" applyAlignment="1" applyProtection="1">
      <protection hidden="1"/>
    </xf>
    <xf numFmtId="0" fontId="6" fillId="0" borderId="15" xfId="0" applyFont="1" applyBorder="1" applyAlignment="1" applyProtection="1">
      <alignment horizontal="right"/>
      <protection hidden="1"/>
    </xf>
    <xf numFmtId="0" fontId="6" fillId="0" borderId="13" xfId="0" applyFont="1" applyBorder="1" applyAlignment="1" applyProtection="1">
      <alignment horizontal="right"/>
      <protection hidden="1"/>
    </xf>
    <xf numFmtId="0" fontId="6" fillId="0" borderId="14" xfId="0" applyFont="1" applyBorder="1" applyAlignment="1" applyProtection="1">
      <alignment horizontal="right"/>
      <protection hidden="1"/>
    </xf>
    <xf numFmtId="0" fontId="7" fillId="0" borderId="0" xfId="0" applyFont="1" applyBorder="1" applyAlignment="1">
      <alignment wrapText="1"/>
    </xf>
    <xf numFmtId="0" fontId="0" fillId="0" borderId="0" xfId="0" applyAlignment="1">
      <alignment wrapText="1"/>
    </xf>
    <xf numFmtId="0" fontId="0" fillId="0" borderId="0" xfId="0" applyBorder="1" applyAlignment="1">
      <alignment vertical="justify"/>
    </xf>
    <xf numFmtId="0" fontId="0" fillId="0" borderId="0" xfId="0" applyBorder="1" applyAlignment="1"/>
    <xf numFmtId="0" fontId="2" fillId="0" borderId="0" xfId="0" applyFont="1" applyAlignment="1">
      <alignment wrapText="1"/>
    </xf>
    <xf numFmtId="0" fontId="20" fillId="0" borderId="0" xfId="0" applyFont="1" applyBorder="1" applyAlignment="1"/>
    <xf numFmtId="0" fontId="2" fillId="0" borderId="0" xfId="0" applyFont="1" applyFill="1" applyBorder="1" applyAlignment="1" applyProtection="1"/>
    <xf numFmtId="0" fontId="19" fillId="0" borderId="0" xfId="0" applyFont="1" applyBorder="1" applyAlignment="1">
      <alignment horizontal="left"/>
    </xf>
    <xf numFmtId="0" fontId="0" fillId="0" borderId="0" xfId="0" applyAlignment="1">
      <alignment horizontal="left"/>
    </xf>
    <xf numFmtId="165" fontId="20" fillId="0" borderId="0" xfId="0" applyNumberFormat="1" applyFont="1" applyFill="1" applyBorder="1" applyAlignment="1"/>
    <xf numFmtId="0" fontId="2" fillId="2" borderId="16" xfId="0" applyFont="1" applyFill="1" applyBorder="1" applyAlignment="1" applyProtection="1">
      <protection locked="0"/>
    </xf>
    <xf numFmtId="0" fontId="20" fillId="2" borderId="17" xfId="0" applyFont="1" applyFill="1" applyBorder="1" applyAlignment="1" applyProtection="1">
      <protection locked="0"/>
    </xf>
    <xf numFmtId="0" fontId="20" fillId="2" borderId="18" xfId="0" applyFont="1" applyFill="1" applyBorder="1" applyAlignment="1" applyProtection="1">
      <protection locked="0"/>
    </xf>
    <xf numFmtId="0" fontId="20" fillId="0" borderId="0" xfId="0" applyFont="1" applyFill="1" applyBorder="1" applyAlignment="1"/>
    <xf numFmtId="0" fontId="20" fillId="0" borderId="0" xfId="0" applyFont="1" applyFill="1" applyBorder="1" applyAlignment="1" applyProtection="1"/>
    <xf numFmtId="0" fontId="24" fillId="0" borderId="0" xfId="0" applyFont="1" applyBorder="1" applyAlignment="1">
      <alignment wrapText="1"/>
    </xf>
    <xf numFmtId="0" fontId="24" fillId="0" borderId="0" xfId="0" applyFont="1" applyAlignment="1">
      <alignment wrapText="1"/>
    </xf>
    <xf numFmtId="0" fontId="20" fillId="0" borderId="0" xfId="0" applyFont="1" applyBorder="1" applyAlignment="1">
      <alignment wrapText="1"/>
    </xf>
    <xf numFmtId="2" fontId="20" fillId="0" borderId="0" xfId="0" applyNumberFormat="1" applyFont="1" applyFill="1" applyBorder="1" applyAlignment="1"/>
    <xf numFmtId="2" fontId="20" fillId="0" borderId="0" xfId="0" applyNumberFormat="1" applyFont="1" applyFill="1" applyAlignment="1"/>
    <xf numFmtId="2" fontId="20" fillId="0" borderId="0" xfId="0" applyNumberFormat="1" applyFont="1" applyFill="1" applyBorder="1" applyAlignment="1">
      <alignment shrinkToFit="1"/>
    </xf>
    <xf numFmtId="0" fontId="6" fillId="0" borderId="0" xfId="0" applyFont="1" applyBorder="1" applyAlignment="1">
      <alignment wrapText="1"/>
    </xf>
    <xf numFmtId="0" fontId="6" fillId="0" borderId="0" xfId="0" applyFont="1" applyBorder="1" applyAlignment="1"/>
    <xf numFmtId="0" fontId="6" fillId="0" borderId="0" xfId="0" applyFont="1" applyAlignment="1"/>
    <xf numFmtId="0" fontId="6" fillId="0" borderId="0" xfId="0" applyFont="1" applyAlignment="1">
      <alignment wrapText="1"/>
    </xf>
    <xf numFmtId="0" fontId="2" fillId="0" borderId="0" xfId="0" applyFont="1" applyAlignment="1">
      <alignment vertical="top" wrapText="1"/>
    </xf>
    <xf numFmtId="0" fontId="6" fillId="0" borderId="0" xfId="0" applyFont="1" applyAlignment="1">
      <alignment vertical="top" wrapText="1"/>
    </xf>
    <xf numFmtId="0" fontId="6" fillId="0" borderId="15" xfId="0" applyFont="1" applyBorder="1" applyAlignment="1"/>
    <xf numFmtId="0" fontId="6" fillId="0" borderId="14" xfId="0" applyFont="1" applyBorder="1" applyAlignment="1"/>
    <xf numFmtId="0" fontId="6" fillId="0" borderId="0" xfId="0" applyFont="1" applyFill="1" applyBorder="1" applyAlignment="1">
      <alignment wrapText="1"/>
    </xf>
    <xf numFmtId="0" fontId="6" fillId="0" borderId="0" xfId="0" applyFont="1" applyBorder="1" applyAlignment="1">
      <alignment horizontal="center"/>
    </xf>
    <xf numFmtId="0" fontId="4" fillId="0" borderId="0" xfId="0" applyFont="1" applyBorder="1" applyAlignment="1">
      <alignment horizontal="left" wrapText="1"/>
    </xf>
    <xf numFmtId="0" fontId="2" fillId="0" borderId="0" xfId="0" applyFont="1" applyBorder="1" applyAlignment="1">
      <alignment wrapText="1"/>
    </xf>
    <xf numFmtId="0" fontId="2" fillId="0" borderId="0" xfId="0" applyFont="1" applyBorder="1" applyAlignment="1">
      <alignment wrapText="1" shrinkToFit="1"/>
    </xf>
  </cellXfs>
  <cellStyles count="2">
    <cellStyle name="Link" xfId="1" builtinId="8"/>
    <cellStyle name="Standard"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0"/>
  <sheetViews>
    <sheetView tabSelected="1" view="pageLayout" zoomScaleNormal="100" workbookViewId="0">
      <selection activeCell="D9" sqref="D9:H9"/>
    </sheetView>
  </sheetViews>
  <sheetFormatPr baseColWidth="10" defaultRowHeight="12.75"/>
  <cols>
    <col min="1" max="2" width="2.7109375" customWidth="1"/>
    <col min="3" max="3" width="16.28515625" customWidth="1"/>
    <col min="4" max="4" width="9.7109375" customWidth="1"/>
    <col min="5" max="7" width="2.7109375" customWidth="1"/>
    <col min="9" max="9" width="2.7109375" customWidth="1"/>
    <col min="10" max="10" width="4.85546875" customWidth="1"/>
    <col min="11" max="11" width="6.7109375" customWidth="1"/>
    <col min="12" max="12" width="5.140625" customWidth="1"/>
    <col min="13" max="13" width="5.42578125" customWidth="1"/>
    <col min="14" max="14" width="10" customWidth="1"/>
    <col min="15" max="15" width="0" style="137" hidden="1" customWidth="1"/>
  </cols>
  <sheetData>
    <row r="1" spans="1:14" ht="15">
      <c r="A1" s="174" t="s">
        <v>0</v>
      </c>
      <c r="B1" s="175"/>
      <c r="C1" s="175"/>
      <c r="D1" s="175"/>
      <c r="E1" s="175"/>
      <c r="F1" s="175"/>
      <c r="G1" s="175"/>
      <c r="H1" s="175"/>
      <c r="I1" s="175"/>
      <c r="J1" s="175"/>
      <c r="K1" s="175"/>
      <c r="L1" s="175"/>
      <c r="M1" s="175"/>
      <c r="N1" s="176"/>
    </row>
    <row r="2" spans="1:14" ht="15">
      <c r="A2" s="177" t="s">
        <v>128</v>
      </c>
      <c r="B2" s="178"/>
      <c r="C2" s="178"/>
      <c r="D2" s="178"/>
      <c r="E2" s="178"/>
      <c r="F2" s="178"/>
      <c r="G2" s="178"/>
      <c r="H2" s="178"/>
      <c r="I2" s="178"/>
      <c r="J2" s="178"/>
      <c r="K2" s="178"/>
      <c r="L2" s="178"/>
      <c r="M2" s="178"/>
      <c r="N2" s="179"/>
    </row>
    <row r="3" spans="1:14" ht="15">
      <c r="A3" s="177" t="s">
        <v>1</v>
      </c>
      <c r="B3" s="180"/>
      <c r="C3" s="180"/>
      <c r="D3" s="180"/>
      <c r="E3" s="180"/>
      <c r="F3" s="180"/>
      <c r="G3" s="180"/>
      <c r="H3" s="180"/>
      <c r="I3" s="180"/>
      <c r="J3" s="180"/>
      <c r="K3" s="180"/>
      <c r="L3" s="180"/>
      <c r="M3" s="180"/>
      <c r="N3" s="179"/>
    </row>
    <row r="4" spans="1:14" ht="15">
      <c r="A4" s="177" t="s">
        <v>2</v>
      </c>
      <c r="B4" s="180"/>
      <c r="C4" s="180"/>
      <c r="D4" s="180"/>
      <c r="E4" s="180"/>
      <c r="F4" s="180"/>
      <c r="G4" s="180"/>
      <c r="H4" s="180"/>
      <c r="I4" s="180"/>
      <c r="J4" s="180"/>
      <c r="K4" s="180"/>
      <c r="L4" s="180"/>
      <c r="M4" s="180"/>
      <c r="N4" s="179"/>
    </row>
    <row r="5" spans="1:14" ht="15">
      <c r="A5" s="181" t="s">
        <v>132</v>
      </c>
      <c r="B5" s="181"/>
      <c r="C5" s="181"/>
      <c r="D5" s="181"/>
      <c r="E5" s="181"/>
      <c r="F5" s="181"/>
      <c r="G5" s="181"/>
      <c r="H5" s="181"/>
      <c r="I5" s="181"/>
      <c r="J5" s="181"/>
      <c r="K5" s="181"/>
      <c r="L5" s="181"/>
      <c r="M5" s="181"/>
      <c r="N5" s="181"/>
    </row>
    <row r="6" spans="1:14" ht="6" customHeight="1">
      <c r="A6" s="1"/>
      <c r="N6" s="3"/>
    </row>
    <row r="7" spans="1:14">
      <c r="A7" s="1"/>
      <c r="B7" s="4" t="s">
        <v>96</v>
      </c>
      <c r="N7" s="3"/>
    </row>
    <row r="8" spans="1:14" ht="6" customHeight="1">
      <c r="A8" s="1"/>
      <c r="N8" s="3"/>
    </row>
    <row r="9" spans="1:14">
      <c r="A9" s="1"/>
      <c r="B9" s="2" t="s">
        <v>3</v>
      </c>
      <c r="C9" s="2"/>
      <c r="D9" s="166"/>
      <c r="E9" s="166"/>
      <c r="F9" s="166"/>
      <c r="G9" s="166"/>
      <c r="H9" s="166"/>
      <c r="I9" s="5"/>
      <c r="J9" s="167"/>
      <c r="K9" s="167"/>
      <c r="L9" s="167"/>
      <c r="M9" s="167"/>
      <c r="N9" s="6"/>
    </row>
    <row r="10" spans="1:14">
      <c r="A10" s="1"/>
      <c r="B10" s="2"/>
      <c r="C10" s="2"/>
      <c r="D10" s="145" t="s">
        <v>4</v>
      </c>
      <c r="E10" s="7"/>
      <c r="F10" s="8"/>
      <c r="G10" s="8"/>
      <c r="H10" s="8"/>
      <c r="I10" s="8"/>
      <c r="J10" s="145" t="s">
        <v>5</v>
      </c>
      <c r="K10" s="7"/>
      <c r="L10" s="7"/>
      <c r="M10" s="7"/>
      <c r="N10" s="9"/>
    </row>
    <row r="11" spans="1:14">
      <c r="A11" s="1"/>
      <c r="B11" s="2"/>
      <c r="C11" s="2"/>
      <c r="D11" s="167"/>
      <c r="E11" s="165"/>
      <c r="F11" s="165"/>
      <c r="G11" s="165"/>
      <c r="H11" s="165"/>
      <c r="I11" s="165"/>
      <c r="J11" s="165"/>
      <c r="K11" s="165"/>
      <c r="L11" s="165"/>
      <c r="M11" s="165"/>
      <c r="N11" s="3"/>
    </row>
    <row r="12" spans="1:14">
      <c r="A12" s="1"/>
      <c r="B12" s="2"/>
      <c r="C12" s="2"/>
      <c r="D12" s="145" t="s">
        <v>6</v>
      </c>
      <c r="E12" s="7"/>
      <c r="F12" s="8"/>
      <c r="G12" s="8"/>
      <c r="H12" s="8"/>
      <c r="I12" s="8"/>
      <c r="J12" s="8"/>
      <c r="K12" s="8"/>
      <c r="L12" s="8"/>
      <c r="M12" s="8"/>
      <c r="N12" s="3"/>
    </row>
    <row r="13" spans="1:14">
      <c r="A13" s="1"/>
      <c r="B13" s="2"/>
      <c r="C13" s="2"/>
      <c r="D13" s="167"/>
      <c r="E13" s="165"/>
      <c r="F13" s="165"/>
      <c r="G13" s="165"/>
      <c r="H13" s="165"/>
      <c r="I13" s="165"/>
      <c r="J13" s="165"/>
      <c r="K13" s="165"/>
      <c r="L13" s="165"/>
      <c r="M13" s="165"/>
      <c r="N13" s="3"/>
    </row>
    <row r="14" spans="1:14">
      <c r="A14" s="1"/>
      <c r="B14" s="2"/>
      <c r="C14" s="2"/>
      <c r="D14" s="145" t="s">
        <v>7</v>
      </c>
      <c r="E14" s="7"/>
      <c r="F14" s="8"/>
      <c r="G14" s="8"/>
      <c r="H14" s="8"/>
      <c r="I14" s="8"/>
      <c r="J14" s="8"/>
      <c r="K14" s="8"/>
      <c r="L14" s="8"/>
      <c r="M14" s="8"/>
      <c r="N14" s="3"/>
    </row>
    <row r="15" spans="1:14">
      <c r="A15" s="1"/>
      <c r="B15" s="2"/>
      <c r="C15" s="2"/>
      <c r="D15" s="168"/>
      <c r="E15" s="164"/>
      <c r="F15" s="164"/>
      <c r="G15" s="164"/>
      <c r="H15" s="8"/>
      <c r="I15" s="8"/>
      <c r="J15" s="166"/>
      <c r="K15" s="164"/>
      <c r="L15" s="164"/>
      <c r="M15" s="164"/>
      <c r="N15" s="3"/>
    </row>
    <row r="16" spans="1:14">
      <c r="A16" s="1"/>
      <c r="B16" s="2"/>
      <c r="C16" s="2"/>
      <c r="D16" s="145" t="s">
        <v>8</v>
      </c>
      <c r="E16" s="7"/>
      <c r="F16" s="8"/>
      <c r="G16" s="8"/>
      <c r="H16" s="8"/>
      <c r="I16" s="8"/>
      <c r="J16" s="145" t="s">
        <v>9</v>
      </c>
      <c r="K16" s="7"/>
      <c r="L16" s="7"/>
      <c r="M16" s="8"/>
      <c r="N16" s="3"/>
    </row>
    <row r="17" spans="1:14">
      <c r="A17" s="1"/>
      <c r="B17" s="2"/>
      <c r="C17" s="2"/>
      <c r="D17" s="172"/>
      <c r="E17" s="165"/>
      <c r="F17" s="165"/>
      <c r="G17" s="165"/>
      <c r="H17" s="165"/>
      <c r="I17" s="165"/>
      <c r="J17" s="165"/>
      <c r="K17" s="165"/>
      <c r="L17" s="165"/>
      <c r="M17" s="165"/>
      <c r="N17" s="3"/>
    </row>
    <row r="18" spans="1:14">
      <c r="A18" s="1"/>
      <c r="B18" s="2"/>
      <c r="C18" s="2"/>
      <c r="D18" s="145" t="s">
        <v>95</v>
      </c>
      <c r="E18" s="7"/>
      <c r="F18" s="8"/>
      <c r="G18" s="8"/>
      <c r="H18" s="8"/>
      <c r="I18" s="8"/>
      <c r="J18" s="7"/>
      <c r="K18" s="7"/>
      <c r="L18" s="7"/>
      <c r="M18" s="8"/>
      <c r="N18" s="3"/>
    </row>
    <row r="19" spans="1:14">
      <c r="A19" s="1"/>
      <c r="B19" s="2"/>
      <c r="C19" s="2"/>
      <c r="D19" s="167"/>
      <c r="E19" s="165"/>
      <c r="F19" s="165"/>
      <c r="G19" s="165"/>
      <c r="H19" s="165"/>
      <c r="I19" s="165"/>
      <c r="J19" s="165"/>
      <c r="K19" s="165"/>
      <c r="L19" s="165"/>
      <c r="M19" s="165"/>
      <c r="N19" s="3"/>
    </row>
    <row r="20" spans="1:14">
      <c r="A20" s="1"/>
      <c r="B20" s="2"/>
      <c r="C20" s="2"/>
      <c r="D20" s="145" t="s">
        <v>10</v>
      </c>
      <c r="E20" s="7"/>
      <c r="F20" s="8"/>
      <c r="G20" s="8"/>
      <c r="H20" s="8"/>
      <c r="I20" s="8"/>
      <c r="J20" s="10"/>
      <c r="K20" s="8"/>
      <c r="L20" s="8"/>
      <c r="M20" s="8"/>
      <c r="N20" s="3"/>
    </row>
    <row r="21" spans="1:14" ht="9" customHeight="1">
      <c r="A21" s="1"/>
      <c r="B21" s="2"/>
      <c r="C21" s="2"/>
      <c r="D21" s="7"/>
      <c r="E21" s="7"/>
      <c r="F21" s="8"/>
      <c r="G21" s="8"/>
      <c r="H21" s="8"/>
      <c r="I21" s="8"/>
      <c r="J21" s="8"/>
      <c r="K21" s="8"/>
      <c r="L21" s="8"/>
      <c r="M21" s="8"/>
      <c r="N21" s="3"/>
    </row>
    <row r="22" spans="1:14">
      <c r="A22" s="1"/>
      <c r="B22" s="2" t="s">
        <v>11</v>
      </c>
      <c r="C22" s="2"/>
      <c r="D22" s="166"/>
      <c r="E22" s="164"/>
      <c r="F22" s="164"/>
      <c r="G22" s="164"/>
      <c r="H22" s="164"/>
      <c r="I22" s="164"/>
      <c r="J22" s="164"/>
      <c r="K22" s="164"/>
      <c r="L22" s="164"/>
      <c r="M22" s="164"/>
      <c r="N22" s="3"/>
    </row>
    <row r="23" spans="1:14">
      <c r="A23" s="1"/>
      <c r="B23" s="2"/>
      <c r="C23" s="2"/>
      <c r="D23" s="145" t="s">
        <v>12</v>
      </c>
      <c r="E23" s="7"/>
      <c r="F23" s="8"/>
      <c r="G23" s="8"/>
      <c r="H23" s="8"/>
      <c r="I23" s="8"/>
      <c r="J23" s="8"/>
      <c r="K23" s="8"/>
      <c r="L23" s="8"/>
      <c r="M23" s="8"/>
      <c r="N23" s="3"/>
    </row>
    <row r="24" spans="1:14">
      <c r="A24" s="1"/>
      <c r="B24" s="2"/>
      <c r="C24" s="2"/>
      <c r="D24" s="167"/>
      <c r="E24" s="165"/>
      <c r="F24" s="165"/>
      <c r="G24" s="165"/>
      <c r="H24" s="165"/>
      <c r="I24" s="165"/>
      <c r="J24" s="165"/>
      <c r="K24" s="165"/>
      <c r="L24" s="165"/>
      <c r="M24" s="165"/>
      <c r="N24" s="3"/>
    </row>
    <row r="25" spans="1:14">
      <c r="A25" s="1"/>
      <c r="B25" s="2"/>
      <c r="C25" s="2"/>
      <c r="D25" s="145" t="s">
        <v>6</v>
      </c>
      <c r="E25" s="7"/>
      <c r="F25" s="8"/>
      <c r="G25" s="8"/>
      <c r="H25" s="8"/>
      <c r="I25" s="8"/>
      <c r="J25" s="8"/>
      <c r="K25" s="8"/>
      <c r="L25" s="8"/>
      <c r="M25" s="8"/>
      <c r="N25" s="3"/>
    </row>
    <row r="26" spans="1:14">
      <c r="A26" s="1"/>
      <c r="B26" s="2"/>
      <c r="C26" s="2"/>
      <c r="D26" s="167"/>
      <c r="E26" s="165"/>
      <c r="F26" s="165"/>
      <c r="G26" s="165"/>
      <c r="H26" s="165"/>
      <c r="I26" s="165"/>
      <c r="J26" s="165"/>
      <c r="K26" s="165"/>
      <c r="L26" s="165"/>
      <c r="M26" s="165"/>
      <c r="N26" s="3"/>
    </row>
    <row r="27" spans="1:14">
      <c r="A27" s="1"/>
      <c r="B27" s="2"/>
      <c r="C27" s="2"/>
      <c r="D27" s="145" t="s">
        <v>7</v>
      </c>
      <c r="E27" s="7"/>
      <c r="F27" s="8"/>
      <c r="G27" s="8"/>
      <c r="H27" s="8"/>
      <c r="I27" s="8"/>
      <c r="J27" s="8"/>
      <c r="K27" s="8"/>
      <c r="L27" s="8"/>
      <c r="M27" s="8"/>
      <c r="N27" s="3"/>
    </row>
    <row r="28" spans="1:14">
      <c r="A28" s="1"/>
      <c r="B28" s="2"/>
      <c r="C28" s="2"/>
      <c r="D28" s="166"/>
      <c r="E28" s="164"/>
      <c r="F28" s="164"/>
      <c r="G28" s="164"/>
      <c r="H28" s="8"/>
      <c r="I28" s="8"/>
      <c r="J28" s="166"/>
      <c r="K28" s="164"/>
      <c r="L28" s="164"/>
      <c r="M28" s="164"/>
      <c r="N28" s="3"/>
    </row>
    <row r="29" spans="1:14">
      <c r="A29" s="1"/>
      <c r="B29" s="2"/>
      <c r="C29" s="2"/>
      <c r="D29" s="145" t="s">
        <v>8</v>
      </c>
      <c r="E29" s="7"/>
      <c r="F29" s="8"/>
      <c r="G29" s="8"/>
      <c r="H29" s="8"/>
      <c r="I29" s="8"/>
      <c r="J29" s="145" t="s">
        <v>9</v>
      </c>
      <c r="K29" s="7"/>
      <c r="L29" s="7"/>
      <c r="M29" s="7"/>
      <c r="N29" s="9"/>
    </row>
    <row r="30" spans="1:14">
      <c r="A30" s="1"/>
      <c r="B30" s="2"/>
      <c r="C30" s="2"/>
      <c r="D30" s="172"/>
      <c r="E30" s="165"/>
      <c r="F30" s="165"/>
      <c r="G30" s="165"/>
      <c r="H30" s="165"/>
      <c r="I30" s="165"/>
      <c r="J30" s="165"/>
      <c r="K30" s="165"/>
      <c r="L30" s="165"/>
      <c r="M30" s="165"/>
      <c r="N30" s="9"/>
    </row>
    <row r="31" spans="1:14">
      <c r="A31" s="1"/>
      <c r="B31" s="2"/>
      <c r="C31" s="2"/>
      <c r="D31" s="145" t="s">
        <v>95</v>
      </c>
      <c r="E31" s="7"/>
      <c r="F31" s="8"/>
      <c r="G31" s="8"/>
      <c r="H31" s="8"/>
      <c r="I31" s="8"/>
      <c r="J31" s="7"/>
      <c r="K31" s="7"/>
      <c r="L31" s="7"/>
      <c r="M31" s="7"/>
      <c r="N31" s="9"/>
    </row>
    <row r="32" spans="1:14">
      <c r="A32" s="1"/>
      <c r="B32" s="2"/>
      <c r="C32" s="2"/>
      <c r="D32" s="167"/>
      <c r="E32" s="165"/>
      <c r="F32" s="165"/>
      <c r="G32" s="165"/>
      <c r="H32" s="165"/>
      <c r="I32" s="165"/>
      <c r="J32" s="165"/>
      <c r="K32" s="165"/>
      <c r="L32" s="165"/>
      <c r="M32" s="165"/>
      <c r="N32" s="3"/>
    </row>
    <row r="33" spans="1:15">
      <c r="A33" s="1"/>
      <c r="B33" s="2"/>
      <c r="C33" s="2"/>
      <c r="D33" s="145" t="s">
        <v>10</v>
      </c>
      <c r="E33" s="145"/>
      <c r="F33" s="8"/>
      <c r="G33" s="8"/>
      <c r="H33" s="8"/>
      <c r="I33" s="8"/>
      <c r="J33" s="10"/>
      <c r="K33" s="8"/>
      <c r="L33" s="8"/>
      <c r="M33" s="8"/>
      <c r="N33" s="3"/>
    </row>
    <row r="34" spans="1:15" ht="9" customHeight="1">
      <c r="A34" s="1"/>
      <c r="B34" s="2"/>
      <c r="C34" s="2"/>
      <c r="D34" s="11"/>
      <c r="E34" s="11"/>
      <c r="F34" s="2"/>
      <c r="G34" s="2"/>
      <c r="H34" s="2"/>
      <c r="I34" s="2"/>
      <c r="J34" s="2"/>
      <c r="K34" s="2"/>
      <c r="L34" s="2"/>
      <c r="M34" s="2"/>
      <c r="N34" s="3"/>
    </row>
    <row r="35" spans="1:15">
      <c r="A35" s="1"/>
      <c r="B35" s="12" t="s">
        <v>13</v>
      </c>
      <c r="C35" s="2"/>
      <c r="D35" s="11"/>
      <c r="E35" s="11"/>
      <c r="F35" s="2"/>
      <c r="G35" s="2"/>
      <c r="H35" s="2"/>
      <c r="I35" s="2"/>
      <c r="J35" s="2"/>
      <c r="K35" s="2"/>
      <c r="L35" s="2"/>
      <c r="M35" s="2"/>
      <c r="N35" s="3"/>
    </row>
    <row r="36" spans="1:15" ht="6" customHeight="1">
      <c r="A36" s="1"/>
      <c r="B36" s="2"/>
      <c r="C36" s="2"/>
      <c r="D36" s="11"/>
      <c r="E36" s="11"/>
      <c r="F36" s="2"/>
      <c r="G36" s="2"/>
      <c r="H36" s="2"/>
      <c r="I36" s="2"/>
      <c r="J36" s="2"/>
      <c r="K36" s="2"/>
      <c r="L36" s="2"/>
      <c r="M36" s="2"/>
      <c r="N36" s="3"/>
    </row>
    <row r="37" spans="1:15">
      <c r="A37" s="1"/>
      <c r="B37" s="44"/>
      <c r="C37" s="13" t="s">
        <v>14</v>
      </c>
      <c r="D37" s="11"/>
      <c r="E37" s="11"/>
      <c r="F37" s="44"/>
      <c r="G37" s="2"/>
      <c r="H37" s="14" t="s">
        <v>15</v>
      </c>
      <c r="I37" s="2"/>
      <c r="J37" s="2"/>
      <c r="K37" s="2"/>
      <c r="L37" s="2"/>
      <c r="M37" s="2"/>
      <c r="N37" s="3"/>
      <c r="O37" s="137" t="s">
        <v>121</v>
      </c>
    </row>
    <row r="38" spans="1:15" ht="6" customHeight="1">
      <c r="A38" s="1"/>
      <c r="B38" s="2"/>
      <c r="C38" s="2"/>
      <c r="D38" s="11"/>
      <c r="E38" s="11"/>
      <c r="F38" s="2"/>
      <c r="G38" s="2"/>
      <c r="H38" s="2"/>
      <c r="I38" s="2"/>
      <c r="J38" s="2"/>
      <c r="K38" s="2"/>
      <c r="L38" s="2"/>
      <c r="M38" s="2"/>
      <c r="N38" s="3"/>
    </row>
    <row r="39" spans="1:15">
      <c r="A39" s="1"/>
      <c r="B39" s="2" t="s">
        <v>16</v>
      </c>
      <c r="C39" s="2"/>
      <c r="D39" s="173"/>
      <c r="E39" s="165"/>
      <c r="F39" s="165"/>
      <c r="G39" s="165"/>
      <c r="H39" s="165"/>
      <c r="I39" s="165"/>
      <c r="J39" s="165"/>
      <c r="K39" s="165"/>
      <c r="L39" s="165"/>
      <c r="M39" s="165"/>
      <c r="N39" s="3"/>
    </row>
    <row r="40" spans="1:15" ht="9" customHeight="1">
      <c r="A40" s="1"/>
      <c r="B40" s="2"/>
      <c r="C40" s="2"/>
      <c r="D40" s="11"/>
      <c r="E40" s="11"/>
      <c r="F40" s="2"/>
      <c r="G40" s="2"/>
      <c r="H40" s="2"/>
      <c r="I40" s="2"/>
      <c r="J40" s="2"/>
      <c r="K40" s="2"/>
      <c r="L40" s="2"/>
      <c r="M40" s="2"/>
      <c r="N40" s="3"/>
    </row>
    <row r="41" spans="1:15" ht="13.5" customHeight="1">
      <c r="A41" s="1"/>
      <c r="B41" s="15" t="s">
        <v>17</v>
      </c>
      <c r="D41" s="15"/>
      <c r="E41" s="15"/>
      <c r="G41" s="2"/>
      <c r="H41" s="2"/>
      <c r="I41" s="2" t="s">
        <v>14</v>
      </c>
      <c r="J41" s="138"/>
      <c r="K41" s="16"/>
      <c r="L41" s="150" t="s">
        <v>15</v>
      </c>
      <c r="M41" s="45"/>
      <c r="N41" s="3"/>
    </row>
    <row r="42" spans="1:15" ht="11.25" customHeight="1">
      <c r="A42" s="1"/>
      <c r="B42" s="17" t="s">
        <v>18</v>
      </c>
      <c r="C42" s="2"/>
      <c r="D42" s="11"/>
      <c r="E42" s="11"/>
      <c r="F42" s="2"/>
      <c r="G42" s="2"/>
      <c r="H42" s="2"/>
      <c r="I42" s="2"/>
      <c r="J42" s="2"/>
      <c r="K42" s="2"/>
      <c r="L42" s="2"/>
      <c r="M42" s="2"/>
      <c r="N42" s="3"/>
    </row>
    <row r="43" spans="1:15" ht="9" customHeight="1">
      <c r="A43" s="1"/>
      <c r="B43" s="2"/>
      <c r="C43" s="2"/>
      <c r="D43" s="11"/>
      <c r="E43" s="11"/>
      <c r="F43" s="2"/>
      <c r="G43" s="2"/>
      <c r="H43" s="2"/>
      <c r="I43" s="2"/>
      <c r="J43" s="2"/>
      <c r="K43" s="2"/>
      <c r="L43" s="2"/>
      <c r="M43" s="2"/>
      <c r="N43" s="3"/>
    </row>
    <row r="44" spans="1:15">
      <c r="A44" s="1"/>
      <c r="M44" s="2"/>
      <c r="N44" s="3"/>
    </row>
    <row r="45" spans="1:15">
      <c r="A45" s="1"/>
      <c r="B45" s="18" t="s">
        <v>97</v>
      </c>
      <c r="M45" s="2"/>
      <c r="N45" s="3"/>
    </row>
    <row r="46" spans="1:15">
      <c r="A46" s="1"/>
      <c r="M46" s="2"/>
      <c r="N46" s="3"/>
    </row>
    <row r="47" spans="1:15">
      <c r="A47" s="1"/>
      <c r="B47" s="46"/>
      <c r="C47" s="34" t="s">
        <v>129</v>
      </c>
      <c r="F47" s="19"/>
      <c r="G47" s="2"/>
      <c r="H47" s="2"/>
      <c r="K47" s="2"/>
      <c r="M47" s="14"/>
      <c r="N47" s="3"/>
    </row>
    <row r="48" spans="1:15" ht="9" customHeight="1">
      <c r="A48" s="1"/>
      <c r="B48" s="20"/>
      <c r="M48" s="2"/>
      <c r="N48" s="3"/>
    </row>
    <row r="49" spans="1:14">
      <c r="A49" s="1"/>
      <c r="C49" s="21" t="s">
        <v>19</v>
      </c>
      <c r="E49" s="22"/>
      <c r="F49" s="169" t="s">
        <v>20</v>
      </c>
      <c r="G49" s="169"/>
      <c r="H49" s="152"/>
      <c r="I49" s="170" t="s">
        <v>21</v>
      </c>
      <c r="J49" s="170"/>
      <c r="K49" s="171"/>
      <c r="L49" s="171"/>
      <c r="M49" s="2"/>
      <c r="N49" s="3"/>
    </row>
    <row r="50" spans="1:14">
      <c r="A50" s="1"/>
      <c r="D50" s="24"/>
      <c r="E50" s="22"/>
      <c r="F50" s="14"/>
      <c r="G50" s="14"/>
      <c r="H50" s="25"/>
      <c r="I50" s="23"/>
      <c r="J50" s="23"/>
      <c r="K50" s="26"/>
      <c r="L50" s="26"/>
      <c r="M50" s="2"/>
      <c r="N50" s="3"/>
    </row>
    <row r="51" spans="1:14">
      <c r="A51" s="1"/>
      <c r="C51" t="s">
        <v>22</v>
      </c>
      <c r="D51" s="24"/>
      <c r="E51" s="22"/>
      <c r="F51" s="14"/>
      <c r="G51" s="14"/>
      <c r="H51" s="43" t="e">
        <f>Berechnung!AC21</f>
        <v>#DIV/0!</v>
      </c>
      <c r="I51" s="27" t="s">
        <v>23</v>
      </c>
      <c r="J51" s="23"/>
      <c r="K51" s="26"/>
      <c r="L51" s="26"/>
      <c r="M51" s="2"/>
      <c r="N51" s="3"/>
    </row>
    <row r="52" spans="1:14" ht="9.75" customHeight="1">
      <c r="A52" s="1"/>
      <c r="B52" s="2"/>
      <c r="C52" s="2"/>
      <c r="D52" s="27"/>
      <c r="E52" s="27"/>
      <c r="F52" s="2"/>
      <c r="G52" s="14"/>
      <c r="H52" s="27"/>
      <c r="I52" s="23"/>
      <c r="J52" s="27"/>
      <c r="K52" s="27"/>
      <c r="L52" s="27"/>
      <c r="M52" s="2"/>
      <c r="N52" s="3"/>
    </row>
    <row r="53" spans="1:14">
      <c r="A53" s="1"/>
      <c r="B53" s="2"/>
      <c r="C53" s="2"/>
      <c r="D53" s="2"/>
      <c r="E53" s="2"/>
      <c r="F53" s="2"/>
      <c r="G53" s="2"/>
      <c r="H53" s="2"/>
      <c r="I53" s="2"/>
      <c r="J53" s="2"/>
      <c r="K53" s="2"/>
      <c r="L53" s="2"/>
      <c r="M53" s="2"/>
      <c r="N53" s="3"/>
    </row>
    <row r="54" spans="1:14">
      <c r="A54" s="1"/>
      <c r="B54" s="2" t="s">
        <v>24</v>
      </c>
      <c r="C54" s="2"/>
      <c r="D54" s="2"/>
      <c r="E54" s="2"/>
      <c r="F54" s="2"/>
      <c r="G54" s="2"/>
      <c r="H54" s="2"/>
      <c r="I54" s="2"/>
      <c r="J54" s="2"/>
      <c r="K54" s="2"/>
      <c r="L54" s="2"/>
      <c r="M54" s="2"/>
      <c r="N54" s="3"/>
    </row>
    <row r="55" spans="1:14">
      <c r="A55" s="1"/>
      <c r="C55" s="2"/>
      <c r="D55" s="2"/>
      <c r="E55" s="2"/>
      <c r="F55" s="2"/>
      <c r="G55" s="2"/>
      <c r="H55" s="2"/>
      <c r="I55" s="2"/>
      <c r="J55" s="2"/>
      <c r="K55" s="2"/>
      <c r="L55" s="2"/>
      <c r="M55" s="2"/>
      <c r="N55" s="3"/>
    </row>
    <row r="56" spans="1:14">
      <c r="A56" s="1"/>
      <c r="C56" s="2"/>
      <c r="D56" s="2"/>
      <c r="E56" s="2"/>
      <c r="F56" s="2"/>
      <c r="G56" s="2"/>
      <c r="H56" s="2"/>
      <c r="I56" s="2"/>
      <c r="J56" s="2"/>
      <c r="K56" s="2"/>
      <c r="L56" s="2"/>
      <c r="M56" s="2"/>
      <c r="N56" s="3"/>
    </row>
    <row r="57" spans="1:14">
      <c r="A57" s="1"/>
      <c r="B57" s="164"/>
      <c r="C57" s="164"/>
      <c r="D57" s="8"/>
      <c r="E57" s="8"/>
      <c r="F57" s="8"/>
      <c r="G57" s="8"/>
      <c r="H57" s="165"/>
      <c r="I57" s="165"/>
      <c r="J57" s="165"/>
      <c r="K57" s="165"/>
      <c r="L57" s="165"/>
      <c r="M57" s="2"/>
      <c r="N57" s="3"/>
    </row>
    <row r="58" spans="1:14">
      <c r="A58" s="1"/>
      <c r="B58" s="11" t="s">
        <v>25</v>
      </c>
      <c r="C58" s="11"/>
      <c r="D58" s="2"/>
      <c r="E58" s="2"/>
      <c r="F58" s="2"/>
      <c r="G58" s="2"/>
      <c r="H58" s="11" t="s">
        <v>26</v>
      </c>
      <c r="I58" s="2"/>
      <c r="J58" s="11"/>
      <c r="K58" s="11"/>
      <c r="L58" s="11"/>
      <c r="M58" s="2"/>
      <c r="N58" s="3"/>
    </row>
    <row r="59" spans="1:14" ht="6.75" customHeight="1">
      <c r="A59" s="28"/>
      <c r="B59" s="29"/>
      <c r="C59" s="29"/>
      <c r="D59" s="29"/>
      <c r="E59" s="29"/>
      <c r="F59" s="29"/>
      <c r="G59" s="29"/>
      <c r="H59" s="29"/>
      <c r="I59" s="29"/>
      <c r="J59" s="29"/>
      <c r="K59" s="29"/>
      <c r="L59" s="29"/>
      <c r="M59" s="29"/>
      <c r="N59" s="30"/>
    </row>
    <row r="60" spans="1:14">
      <c r="C60" s="92" t="s">
        <v>110</v>
      </c>
    </row>
  </sheetData>
  <sheetProtection algorithmName="SHA-512" hashValue="teCDx1OCJsCnclOLLTp6sQfdwhrPgTl/X5Ycr37fA9H/Hzy4LddytlawUizGLyBnXw2xLmv1R0WzGgVsMh1wgA==" saltValue="WnftAI7/08YeczDJDPvFzQ==" spinCount="100000" sheet="1" formatCells="0" selectLockedCells="1"/>
  <customSheetViews>
    <customSheetView guid="{656F0A38-5FBD-488A-B876-F457D841F687}" showPageBreaks="1" printArea="1" hiddenColumns="1" view="pageLayout" topLeftCell="A42">
      <selection activeCell="H48" sqref="H48"/>
      <pageMargins left="0.78740157499999996" right="0.78740157499999996" top="0.984251969" bottom="0.984251969" header="0.4921259845" footer="0.4921259845"/>
      <pageSetup paperSize="9" orientation="portrait" verticalDpi="4294967295" r:id="rId1"/>
      <headerFooter alignWithMargins="0">
        <oddHeader>&amp;LFreistaat Sachsen&amp;CPflegesatzkommission nach SGB XI&amp;RDeckblatt</oddHeader>
        <oddFooter>&amp;CBeschluss der PSK vom &amp;KFF0000????.2017</oddFooter>
      </headerFooter>
    </customSheetView>
  </customSheetViews>
  <mergeCells count="26">
    <mergeCell ref="D9:H9"/>
    <mergeCell ref="J9:M9"/>
    <mergeCell ref="D11:M11"/>
    <mergeCell ref="A1:N1"/>
    <mergeCell ref="A2:N2"/>
    <mergeCell ref="A3:N3"/>
    <mergeCell ref="A5:N5"/>
    <mergeCell ref="A4:N4"/>
    <mergeCell ref="D13:M13"/>
    <mergeCell ref="D15:G15"/>
    <mergeCell ref="J15:M15"/>
    <mergeCell ref="F49:G49"/>
    <mergeCell ref="I49:J49"/>
    <mergeCell ref="K49:L49"/>
    <mergeCell ref="D17:M17"/>
    <mergeCell ref="D19:M19"/>
    <mergeCell ref="D30:M30"/>
    <mergeCell ref="D32:M32"/>
    <mergeCell ref="D39:M39"/>
    <mergeCell ref="B57:C57"/>
    <mergeCell ref="H57:L57"/>
    <mergeCell ref="D22:M22"/>
    <mergeCell ref="D24:M24"/>
    <mergeCell ref="D26:M26"/>
    <mergeCell ref="D28:G28"/>
    <mergeCell ref="J28:M28"/>
  </mergeCells>
  <phoneticPr fontId="8" type="noConversion"/>
  <conditionalFormatting sqref="H51">
    <cfRule type="expression" dxfId="3" priority="1" stopIfTrue="1">
      <formula>ISERROR(H51)</formula>
    </cfRule>
  </conditionalFormatting>
  <dataValidations disablePrompts="1" count="1">
    <dataValidation type="list" allowBlank="1" showInputMessage="1" showErrorMessage="1" sqref="J41">
      <formula1>$O$37:$O$38</formula1>
    </dataValidation>
  </dataValidations>
  <hyperlinks>
    <hyperlink ref="C60" location="'Anlage 1'!A1" display="gehe zu Anlage 1"/>
  </hyperlinks>
  <pageMargins left="0.78740157499999996" right="0.78740157499999996" top="0.984251969" bottom="0.984251969" header="0.4921259845" footer="0.4921259845"/>
  <pageSetup paperSize="9" orientation="portrait" verticalDpi="4294967295"/>
  <headerFooter alignWithMargins="0">
    <oddHeader>&amp;LFreistaat Sachsen&amp;CPflegesatzkommission nach SGB XI&amp;RDeckblatt</oddHeader>
    <oddFooter>&amp;C&amp;K01+000Beschluss der PSK vom&amp;K000000 25.05.2023</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0"/>
  <sheetViews>
    <sheetView view="pageLayout" zoomScaleNormal="100" workbookViewId="0">
      <selection activeCell="B14" sqref="B14"/>
    </sheetView>
  </sheetViews>
  <sheetFormatPr baseColWidth="10" defaultRowHeight="12.75"/>
  <cols>
    <col min="1" max="1" width="4.7109375" style="38" customWidth="1"/>
    <col min="2" max="2" width="31.42578125" style="38" customWidth="1"/>
    <col min="3" max="3" width="7.28515625" style="38" customWidth="1"/>
    <col min="4" max="6" width="9" style="38" hidden="1" customWidth="1"/>
    <col min="7" max="7" width="11.7109375" style="81" bestFit="1" customWidth="1"/>
    <col min="8" max="8" width="10" style="81" customWidth="1"/>
    <col min="9" max="9" width="11.42578125" style="81" bestFit="1"/>
    <col min="10" max="10" width="10.7109375" style="81" bestFit="1" customWidth="1"/>
    <col min="11" max="11" width="16.5703125" style="81" customWidth="1"/>
    <col min="12" max="12" width="12.42578125" style="81" customWidth="1"/>
    <col min="13" max="13" width="14.42578125" style="81" customWidth="1"/>
    <col min="14" max="14" width="2.7109375" style="38" customWidth="1"/>
    <col min="15" max="16384" width="11.42578125" style="38"/>
  </cols>
  <sheetData>
    <row r="1" spans="1:13">
      <c r="A1" s="47" t="s">
        <v>130</v>
      </c>
    </row>
    <row r="3" spans="1:13">
      <c r="A3" s="158" t="s">
        <v>131</v>
      </c>
      <c r="M3" s="153" t="s">
        <v>145</v>
      </c>
    </row>
    <row r="5" spans="1:13">
      <c r="A5" s="35">
        <v>1</v>
      </c>
      <c r="B5" s="35">
        <v>2</v>
      </c>
      <c r="C5" s="35">
        <v>3</v>
      </c>
      <c r="D5" s="35"/>
      <c r="E5" s="35"/>
      <c r="F5" s="35"/>
      <c r="G5" s="41">
        <v>4</v>
      </c>
      <c r="H5" s="41">
        <v>5</v>
      </c>
      <c r="I5" s="41">
        <v>6</v>
      </c>
      <c r="J5" s="41">
        <v>7</v>
      </c>
      <c r="K5" s="41">
        <v>8</v>
      </c>
      <c r="L5" s="41">
        <v>9</v>
      </c>
      <c r="M5" s="41">
        <v>10</v>
      </c>
    </row>
    <row r="6" spans="1:13">
      <c r="A6" s="36"/>
      <c r="B6" s="36"/>
      <c r="C6" s="37"/>
      <c r="D6" s="37"/>
      <c r="E6" s="37"/>
      <c r="F6" s="37"/>
      <c r="G6" s="42"/>
      <c r="H6" s="42"/>
      <c r="I6" s="42"/>
      <c r="J6" s="42"/>
      <c r="K6" s="42" t="s">
        <v>27</v>
      </c>
      <c r="L6" s="42"/>
      <c r="M6" s="42"/>
    </row>
    <row r="7" spans="1:13">
      <c r="A7" s="37" t="s">
        <v>28</v>
      </c>
      <c r="B7" s="37" t="s">
        <v>29</v>
      </c>
      <c r="C7" s="37" t="s">
        <v>30</v>
      </c>
      <c r="D7" s="37"/>
      <c r="E7" s="37"/>
      <c r="F7" s="37"/>
      <c r="G7" s="42" t="s">
        <v>31</v>
      </c>
      <c r="H7" s="42" t="s">
        <v>32</v>
      </c>
      <c r="I7" s="42" t="s">
        <v>33</v>
      </c>
      <c r="J7" s="42" t="s">
        <v>34</v>
      </c>
      <c r="K7" s="42" t="s">
        <v>113</v>
      </c>
      <c r="L7" s="42" t="s">
        <v>35</v>
      </c>
      <c r="M7" s="42" t="s">
        <v>36</v>
      </c>
    </row>
    <row r="8" spans="1:13">
      <c r="A8" s="37" t="s">
        <v>37</v>
      </c>
      <c r="B8" s="37" t="s">
        <v>38</v>
      </c>
      <c r="C8" s="37" t="s">
        <v>84</v>
      </c>
      <c r="D8" s="37"/>
      <c r="E8" s="37"/>
      <c r="F8" s="37"/>
      <c r="G8" s="42" t="s">
        <v>39</v>
      </c>
      <c r="H8" s="42" t="s">
        <v>40</v>
      </c>
      <c r="I8" s="42" t="s">
        <v>40</v>
      </c>
      <c r="J8" s="42" t="s">
        <v>41</v>
      </c>
      <c r="K8" s="42" t="s">
        <v>114</v>
      </c>
      <c r="L8" s="42" t="s">
        <v>42</v>
      </c>
      <c r="M8" s="42" t="s">
        <v>41</v>
      </c>
    </row>
    <row r="9" spans="1:13">
      <c r="A9" s="36"/>
      <c r="B9" s="37" t="s">
        <v>43</v>
      </c>
      <c r="C9" s="37" t="s">
        <v>85</v>
      </c>
      <c r="D9" s="37"/>
      <c r="E9" s="37"/>
      <c r="F9" s="37"/>
      <c r="G9" s="42" t="s">
        <v>44</v>
      </c>
      <c r="H9" s="42"/>
      <c r="I9" s="42"/>
      <c r="J9" s="42"/>
      <c r="K9" s="147" t="s">
        <v>149</v>
      </c>
      <c r="L9" s="42" t="s">
        <v>45</v>
      </c>
      <c r="M9" s="42"/>
    </row>
    <row r="10" spans="1:13">
      <c r="A10" s="36"/>
      <c r="B10" s="37"/>
      <c r="C10" s="37"/>
      <c r="D10" s="37"/>
      <c r="E10" s="37"/>
      <c r="F10" s="37"/>
      <c r="G10" s="42"/>
      <c r="H10" s="42"/>
      <c r="I10" s="42"/>
      <c r="J10" s="42"/>
      <c r="K10" s="42" t="s">
        <v>46</v>
      </c>
      <c r="L10" s="42"/>
      <c r="M10" s="42"/>
    </row>
    <row r="11" spans="1:13" ht="6" customHeight="1">
      <c r="A11" s="36"/>
      <c r="B11" s="36"/>
      <c r="C11" s="36"/>
      <c r="D11" s="36"/>
      <c r="E11" s="36"/>
      <c r="F11" s="36"/>
      <c r="G11" s="57"/>
      <c r="H11" s="57"/>
      <c r="I11" s="57"/>
      <c r="J11" s="57"/>
      <c r="K11" s="57"/>
      <c r="L11" s="57"/>
      <c r="M11" s="57"/>
    </row>
    <row r="12" spans="1:13">
      <c r="A12" s="58"/>
      <c r="B12" s="58"/>
      <c r="C12" s="58"/>
      <c r="D12" s="58">
        <v>1</v>
      </c>
      <c r="E12" s="58">
        <v>2</v>
      </c>
      <c r="F12" s="58">
        <v>3</v>
      </c>
      <c r="G12" s="59" t="s">
        <v>47</v>
      </c>
      <c r="H12" s="59" t="s">
        <v>47</v>
      </c>
      <c r="I12" s="59" t="s">
        <v>47</v>
      </c>
      <c r="J12" s="59" t="s">
        <v>47</v>
      </c>
      <c r="K12" s="59" t="s">
        <v>47</v>
      </c>
      <c r="L12" s="59" t="s">
        <v>47</v>
      </c>
      <c r="M12" s="59" t="s">
        <v>47</v>
      </c>
    </row>
    <row r="13" spans="1:13" ht="6" customHeight="1">
      <c r="A13" s="36"/>
      <c r="B13" s="36"/>
      <c r="C13" s="36"/>
      <c r="D13" s="36"/>
      <c r="E13" s="36"/>
      <c r="F13" s="36"/>
      <c r="G13" s="57"/>
      <c r="H13" s="57"/>
      <c r="I13" s="57"/>
      <c r="J13" s="57"/>
      <c r="K13" s="57"/>
      <c r="L13" s="57"/>
      <c r="M13" s="57"/>
    </row>
    <row r="14" spans="1:13">
      <c r="A14" s="37">
        <v>1</v>
      </c>
      <c r="B14" s="133"/>
      <c r="C14" s="48"/>
      <c r="D14" s="151">
        <f>IF(C14=1,1,0)</f>
        <v>0</v>
      </c>
      <c r="E14" s="151">
        <f>IF(C14=2,1,0)</f>
        <v>0</v>
      </c>
      <c r="F14" s="151">
        <f>IF(C14=3,1,0)</f>
        <v>0</v>
      </c>
      <c r="G14" s="49"/>
      <c r="H14" s="49"/>
      <c r="I14" s="49"/>
      <c r="J14" s="50">
        <f>SUM(G14:I14)</f>
        <v>0</v>
      </c>
      <c r="K14" s="50">
        <f>ROUND(J14*23.144%,2)</f>
        <v>0</v>
      </c>
      <c r="L14" s="49"/>
      <c r="M14" s="50" t="str">
        <f>IF(C14&gt;0,SUM(J14:L14),"")</f>
        <v/>
      </c>
    </row>
    <row r="15" spans="1:13" ht="6" customHeight="1">
      <c r="A15" s="37"/>
      <c r="B15" s="146"/>
      <c r="C15" s="52"/>
      <c r="D15" s="51"/>
      <c r="E15" s="51"/>
      <c r="F15" s="51"/>
      <c r="G15" s="53"/>
      <c r="H15" s="53"/>
      <c r="I15" s="53"/>
      <c r="J15" s="54"/>
      <c r="K15" s="54"/>
      <c r="L15" s="53"/>
      <c r="M15" s="54"/>
    </row>
    <row r="16" spans="1:13">
      <c r="A16" s="37">
        <v>2</v>
      </c>
      <c r="B16" s="133"/>
      <c r="C16" s="48"/>
      <c r="D16" s="151">
        <f>IF(C16=1,1,0)</f>
        <v>0</v>
      </c>
      <c r="E16" s="151">
        <f>IF(C16=2,1,0)</f>
        <v>0</v>
      </c>
      <c r="F16" s="151">
        <f>IF(C16=3,1,0)</f>
        <v>0</v>
      </c>
      <c r="G16" s="49"/>
      <c r="H16" s="49"/>
      <c r="I16" s="49"/>
      <c r="J16" s="50">
        <f>SUM(G16:I16)</f>
        <v>0</v>
      </c>
      <c r="K16" s="50">
        <f>ROUND(J16*23.144%,2)</f>
        <v>0</v>
      </c>
      <c r="L16" s="49"/>
      <c r="M16" s="50" t="str">
        <f>IF(C16&gt;0,SUM(J16:L16),"")</f>
        <v/>
      </c>
    </row>
    <row r="17" spans="1:13" ht="6" customHeight="1">
      <c r="A17" s="37"/>
      <c r="B17" s="146"/>
      <c r="C17" s="52"/>
      <c r="D17" s="51"/>
      <c r="E17" s="51"/>
      <c r="F17" s="51"/>
      <c r="G17" s="53"/>
      <c r="H17" s="53"/>
      <c r="I17" s="53"/>
      <c r="J17" s="54"/>
      <c r="K17" s="54"/>
      <c r="L17" s="53"/>
      <c r="M17" s="54"/>
    </row>
    <row r="18" spans="1:13">
      <c r="A18" s="37">
        <v>3</v>
      </c>
      <c r="B18" s="133"/>
      <c r="C18" s="48"/>
      <c r="D18" s="151">
        <f>IF(C18=1,1,0)</f>
        <v>0</v>
      </c>
      <c r="E18" s="151">
        <f>IF(C18=2,1,0)</f>
        <v>0</v>
      </c>
      <c r="F18" s="151">
        <f>IF(C18=3,1,0)</f>
        <v>0</v>
      </c>
      <c r="G18" s="49"/>
      <c r="H18" s="49"/>
      <c r="I18" s="49"/>
      <c r="J18" s="50">
        <f>SUM(G18:I18)</f>
        <v>0</v>
      </c>
      <c r="K18" s="50">
        <f>ROUND(J18*23.144%,2)</f>
        <v>0</v>
      </c>
      <c r="L18" s="49"/>
      <c r="M18" s="50" t="str">
        <f>IF(C18&gt;0,SUM(J18:L18),"")</f>
        <v/>
      </c>
    </row>
    <row r="19" spans="1:13" ht="6" customHeight="1">
      <c r="A19" s="37"/>
      <c r="B19" s="146"/>
      <c r="C19" s="52"/>
      <c r="D19" s="51"/>
      <c r="E19" s="51"/>
      <c r="F19" s="51"/>
      <c r="G19" s="53"/>
      <c r="H19" s="53"/>
      <c r="I19" s="53"/>
      <c r="J19" s="54"/>
      <c r="K19" s="54"/>
      <c r="L19" s="53"/>
      <c r="M19" s="54"/>
    </row>
    <row r="20" spans="1:13">
      <c r="A20" s="37">
        <v>4</v>
      </c>
      <c r="B20" s="133"/>
      <c r="C20" s="48"/>
      <c r="D20" s="151">
        <f>IF(C20=1,1,0)</f>
        <v>0</v>
      </c>
      <c r="E20" s="151">
        <f>IF(C20=2,1,0)</f>
        <v>0</v>
      </c>
      <c r="F20" s="151">
        <f>IF(C20=3,1,0)</f>
        <v>0</v>
      </c>
      <c r="G20" s="49"/>
      <c r="H20" s="49"/>
      <c r="I20" s="49"/>
      <c r="J20" s="50">
        <f>SUM(G20:I20)</f>
        <v>0</v>
      </c>
      <c r="K20" s="50">
        <f>ROUND(J20*23.144%,2)</f>
        <v>0</v>
      </c>
      <c r="L20" s="49"/>
      <c r="M20" s="50" t="str">
        <f>IF(C20&gt;0,SUM(J20:L20),"")</f>
        <v/>
      </c>
    </row>
    <row r="21" spans="1:13" ht="6" customHeight="1">
      <c r="A21" s="37"/>
      <c r="B21" s="146"/>
      <c r="C21" s="52"/>
      <c r="D21" s="51"/>
      <c r="E21" s="51"/>
      <c r="F21" s="51"/>
      <c r="G21" s="53"/>
      <c r="H21" s="53"/>
      <c r="I21" s="53"/>
      <c r="J21" s="54"/>
      <c r="K21" s="54"/>
      <c r="L21" s="53"/>
      <c r="M21" s="54"/>
    </row>
    <row r="22" spans="1:13">
      <c r="A22" s="37">
        <v>5</v>
      </c>
      <c r="B22" s="133"/>
      <c r="C22" s="48"/>
      <c r="D22" s="151">
        <f>IF(C22=1,1,0)</f>
        <v>0</v>
      </c>
      <c r="E22" s="151">
        <f>IF(C22=2,1,0)</f>
        <v>0</v>
      </c>
      <c r="F22" s="151">
        <f>IF(C22=3,1,0)</f>
        <v>0</v>
      </c>
      <c r="G22" s="49"/>
      <c r="H22" s="49"/>
      <c r="I22" s="49"/>
      <c r="J22" s="50">
        <f>SUM(G22:I22)</f>
        <v>0</v>
      </c>
      <c r="K22" s="50">
        <f>ROUND(J22*23.144%,2)</f>
        <v>0</v>
      </c>
      <c r="L22" s="49"/>
      <c r="M22" s="50" t="str">
        <f>IF(C22&gt;0,SUM(J22:L22),"")</f>
        <v/>
      </c>
    </row>
    <row r="23" spans="1:13" ht="6" customHeight="1">
      <c r="A23" s="37"/>
      <c r="B23" s="146"/>
      <c r="C23" s="52"/>
      <c r="D23" s="51"/>
      <c r="E23" s="51"/>
      <c r="F23" s="51"/>
      <c r="G23" s="53"/>
      <c r="H23" s="53"/>
      <c r="I23" s="53"/>
      <c r="J23" s="54"/>
      <c r="K23" s="54"/>
      <c r="L23" s="53"/>
      <c r="M23" s="54"/>
    </row>
    <row r="24" spans="1:13">
      <c r="A24" s="37">
        <v>6</v>
      </c>
      <c r="B24" s="133"/>
      <c r="C24" s="48"/>
      <c r="D24" s="151">
        <f>IF(C24=1,1,0)</f>
        <v>0</v>
      </c>
      <c r="E24" s="151">
        <f>IF(C24=2,1,0)</f>
        <v>0</v>
      </c>
      <c r="F24" s="151">
        <f>IF(C24=3,1,0)</f>
        <v>0</v>
      </c>
      <c r="G24" s="49"/>
      <c r="H24" s="49"/>
      <c r="I24" s="49"/>
      <c r="J24" s="50">
        <f>SUM(G24:I24)</f>
        <v>0</v>
      </c>
      <c r="K24" s="50">
        <f>ROUND(J24*23.144%,2)</f>
        <v>0</v>
      </c>
      <c r="L24" s="49"/>
      <c r="M24" s="50" t="str">
        <f>IF(C24&gt;0,SUM(J24:L24),"")</f>
        <v/>
      </c>
    </row>
    <row r="25" spans="1:13" ht="6" customHeight="1">
      <c r="A25" s="37"/>
      <c r="B25" s="146"/>
      <c r="C25" s="52"/>
      <c r="D25" s="51"/>
      <c r="E25" s="51"/>
      <c r="F25" s="51"/>
      <c r="G25" s="53"/>
      <c r="H25" s="53"/>
      <c r="I25" s="53"/>
      <c r="J25" s="54"/>
      <c r="K25" s="54"/>
      <c r="L25" s="53"/>
      <c r="M25" s="54"/>
    </row>
    <row r="26" spans="1:13" ht="6" customHeight="1">
      <c r="A26" s="37"/>
      <c r="B26" s="146"/>
      <c r="C26" s="52"/>
      <c r="D26" s="51"/>
      <c r="E26" s="51"/>
      <c r="F26" s="51"/>
      <c r="G26" s="53"/>
      <c r="H26" s="53"/>
      <c r="I26" s="53"/>
      <c r="J26" s="54"/>
      <c r="K26" s="54"/>
      <c r="L26" s="53"/>
      <c r="M26" s="54"/>
    </row>
    <row r="27" spans="1:13" ht="6" customHeight="1">
      <c r="A27" s="58"/>
      <c r="B27" s="58"/>
      <c r="C27" s="58"/>
      <c r="D27" s="58"/>
      <c r="E27" s="58"/>
      <c r="F27" s="58"/>
      <c r="G27" s="60"/>
      <c r="H27" s="60"/>
      <c r="I27" s="60"/>
      <c r="J27" s="60"/>
      <c r="K27" s="60"/>
      <c r="L27" s="60"/>
      <c r="M27" s="61"/>
    </row>
    <row r="28" spans="1:13" ht="6" customHeight="1">
      <c r="A28" s="62"/>
      <c r="B28" s="63"/>
      <c r="C28" s="63"/>
      <c r="D28" s="63"/>
      <c r="E28" s="63"/>
      <c r="F28" s="63"/>
      <c r="G28" s="64"/>
      <c r="H28" s="64"/>
      <c r="I28" s="64"/>
      <c r="J28" s="64"/>
      <c r="K28" s="64"/>
      <c r="L28" s="64"/>
      <c r="M28" s="65"/>
    </row>
    <row r="29" spans="1:13">
      <c r="A29" s="66"/>
      <c r="B29" s="67"/>
      <c r="C29" s="67"/>
      <c r="D29" s="67">
        <f>SUM(D14:D26)</f>
        <v>0</v>
      </c>
      <c r="E29" s="67">
        <f>SUM(E14:E26)</f>
        <v>0</v>
      </c>
      <c r="F29" s="67">
        <f>SUM(F14:F26)</f>
        <v>0</v>
      </c>
      <c r="G29" s="68"/>
      <c r="H29" s="68"/>
      <c r="I29" s="182" t="s">
        <v>48</v>
      </c>
      <c r="J29" s="183"/>
      <c r="K29" s="183"/>
      <c r="L29" s="184"/>
      <c r="M29" s="55">
        <f>SUM(M13:M27)</f>
        <v>0</v>
      </c>
    </row>
    <row r="30" spans="1:13" ht="6" customHeight="1">
      <c r="A30" s="69"/>
      <c r="B30" s="70"/>
      <c r="C30" s="70"/>
      <c r="D30" s="70"/>
      <c r="E30" s="70"/>
      <c r="F30" s="70"/>
      <c r="G30" s="71"/>
      <c r="H30" s="71"/>
      <c r="I30" s="71"/>
      <c r="J30" s="71"/>
      <c r="K30" s="71"/>
      <c r="L30" s="71"/>
      <c r="M30" s="60"/>
    </row>
    <row r="31" spans="1:13" ht="39" customHeight="1">
      <c r="A31" s="80" t="s">
        <v>98</v>
      </c>
      <c r="B31" s="186" t="s">
        <v>144</v>
      </c>
      <c r="C31" s="187"/>
      <c r="D31" s="187"/>
      <c r="E31" s="187"/>
      <c r="F31" s="187"/>
      <c r="G31" s="187"/>
      <c r="H31" s="187"/>
      <c r="I31" s="187"/>
      <c r="J31" s="187"/>
      <c r="K31" s="188"/>
      <c r="L31" s="159"/>
      <c r="M31" s="94"/>
    </row>
    <row r="32" spans="1:13" ht="6.75" customHeight="1"/>
    <row r="33" spans="1:13">
      <c r="A33" s="185" t="s">
        <v>99</v>
      </c>
      <c r="B33" s="185"/>
      <c r="C33" s="185"/>
      <c r="D33" s="185"/>
      <c r="E33" s="185"/>
      <c r="F33" s="185"/>
      <c r="G33" s="185"/>
      <c r="H33" s="185"/>
      <c r="I33" s="185"/>
      <c r="J33" s="185"/>
      <c r="K33" s="185"/>
      <c r="L33" s="185"/>
      <c r="M33" s="56">
        <f>M31+M29</f>
        <v>0</v>
      </c>
    </row>
    <row r="34" spans="1:13">
      <c r="A34" s="162"/>
      <c r="B34" s="162"/>
      <c r="C34" s="162"/>
      <c r="D34" s="162"/>
      <c r="E34" s="162"/>
      <c r="F34" s="162"/>
      <c r="G34" s="162"/>
      <c r="H34" s="162"/>
      <c r="I34" s="162"/>
      <c r="J34" s="162"/>
      <c r="K34" s="162"/>
      <c r="L34" s="162"/>
      <c r="M34" s="163"/>
    </row>
    <row r="35" spans="1:13" s="160" customFormat="1">
      <c r="A35" s="160" t="s">
        <v>142</v>
      </c>
    </row>
    <row r="36" spans="1:13" s="96" customFormat="1" ht="14.25">
      <c r="A36" s="160" t="s">
        <v>143</v>
      </c>
    </row>
    <row r="37" spans="1:13">
      <c r="A37" s="162"/>
      <c r="B37" s="162"/>
      <c r="C37" s="162"/>
      <c r="D37" s="162"/>
      <c r="E37" s="162"/>
      <c r="F37" s="162"/>
      <c r="G37" s="162"/>
      <c r="H37" s="162"/>
      <c r="I37" s="162"/>
      <c r="J37" s="162"/>
      <c r="K37" s="162"/>
      <c r="L37" s="162"/>
      <c r="M37" s="163"/>
    </row>
    <row r="39" spans="1:13">
      <c r="B39" s="91" t="s">
        <v>109</v>
      </c>
    </row>
    <row r="40" spans="1:13">
      <c r="A40" s="156"/>
      <c r="B40" s="156"/>
      <c r="C40" s="156"/>
      <c r="G40" s="156"/>
      <c r="H40" s="156"/>
      <c r="I40" s="156"/>
      <c r="J40" s="156"/>
      <c r="K40" s="156"/>
      <c r="L40" s="156"/>
      <c r="M40" s="156"/>
    </row>
  </sheetData>
  <sheetProtection algorithmName="SHA-512" hashValue="LIuPZza2VdulVo01PyHwkUNLxCMPmCmOMo30/auSn8nsDdwmQjYv0WHCNg87JShwDKm5Gb81JwB5dmNdLTq0oQ==" saltValue="/wTlotMdbTuJfvFIRBC9sQ==" spinCount="100000" sheet="1" formatCells="0" selectLockedCells="1"/>
  <customSheetViews>
    <customSheetView guid="{656F0A38-5FBD-488A-B876-F457D841F687}" showPageBreaks="1" printArea="1" hiddenColumns="1" view="pageLayout" topLeftCell="A4">
      <selection activeCell="J14" sqref="J14"/>
      <pageMargins left="0.78740157499999996" right="0.78740157499999996" top="0.984251969" bottom="0.984251969" header="0.4921259845" footer="0.4921259845"/>
      <pageSetup paperSize="9" orientation="landscape" verticalDpi="4294967295" r:id="rId1"/>
      <headerFooter scaleWithDoc="0" alignWithMargins="0">
        <oddHeader>&amp;LFreistaat Sachsen&amp;CPflegesatzkommission nach SGB XI&amp;RAnlage 1</oddHeader>
      </headerFooter>
    </customSheetView>
  </customSheetViews>
  <mergeCells count="3">
    <mergeCell ref="I29:L29"/>
    <mergeCell ref="A33:L33"/>
    <mergeCell ref="B31:K31"/>
  </mergeCells>
  <phoneticPr fontId="8" type="noConversion"/>
  <dataValidations disablePrompts="1" xWindow="313" yWindow="349" count="1">
    <dataValidation type="whole" allowBlank="1" showInputMessage="1" showErrorMessage="1" errorTitle="Eingabemöglichkeit" error="ganze Zahl von 1 bis 2" prompt="Bitte geben Sie eine Zahl zwischen 1 und 2 an." sqref="C14 C16 C18 C20 C22 C24">
      <formula1>1</formula1>
      <formula2>2</formula2>
    </dataValidation>
  </dataValidations>
  <hyperlinks>
    <hyperlink ref="B39" location="'Anlage 2'!A1" display="gehe zu Anlage 2"/>
  </hyperlinks>
  <pageMargins left="0.78740157480314965" right="0.78740157480314965" top="0.98425196850393704" bottom="0.98425196850393704" header="0.51181102362204722" footer="0.51181102362204722"/>
  <pageSetup paperSize="9" orientation="landscape" verticalDpi="4294967295"/>
  <headerFooter scaleWithDoc="0" alignWithMargins="0">
    <oddHeader>&amp;LFreistaat Sachsen&amp;CPflegesatzkommission nach SGB XI&amp;RAnlage 1</oddHeader>
    <oddFooter>&amp;CBeschluss der PSK vom 25.05.2023</oddFooter>
  </headerFooter>
  <cellWatches>
    <cellWatch r="C14"/>
  </cellWatche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0"/>
  <sheetViews>
    <sheetView view="pageLayout" zoomScaleNormal="100" workbookViewId="0">
      <selection activeCell="B15" sqref="B15"/>
    </sheetView>
  </sheetViews>
  <sheetFormatPr baseColWidth="10" defaultRowHeight="14.25"/>
  <cols>
    <col min="1" max="1" width="4.7109375" style="96" customWidth="1"/>
    <col min="2" max="2" width="27.28515625" style="96" customWidth="1"/>
    <col min="3" max="3" width="8" style="96" customWidth="1"/>
    <col min="4" max="4" width="6.5703125" style="96" bestFit="1" customWidth="1"/>
    <col min="5" max="5" width="11.7109375" style="97" bestFit="1" customWidth="1"/>
    <col min="6" max="6" width="7.85546875" style="97" bestFit="1" customWidth="1"/>
    <col min="7" max="7" width="7.140625" style="97" bestFit="1" customWidth="1"/>
    <col min="8" max="8" width="9.28515625" style="97" bestFit="1" customWidth="1"/>
    <col min="9" max="9" width="16.42578125" style="97" customWidth="1"/>
    <col min="10" max="10" width="11.140625" style="97" customWidth="1"/>
    <col min="11" max="11" width="10.7109375" style="97" customWidth="1"/>
    <col min="12" max="12" width="10" style="97" customWidth="1"/>
    <col min="13" max="13" width="2.7109375" style="96" customWidth="1"/>
    <col min="14" max="16384" width="11.42578125" style="96"/>
  </cols>
  <sheetData>
    <row r="1" spans="1:12">
      <c r="A1" s="95" t="s">
        <v>133</v>
      </c>
    </row>
    <row r="2" spans="1:12" ht="6.75" customHeight="1"/>
    <row r="3" spans="1:12" ht="12" customHeight="1">
      <c r="A3" s="160" t="s">
        <v>131</v>
      </c>
      <c r="B3" s="98"/>
      <c r="C3" s="39"/>
      <c r="L3" s="154" t="s">
        <v>145</v>
      </c>
    </row>
    <row r="4" spans="1:12">
      <c r="A4" s="99" t="s">
        <v>134</v>
      </c>
      <c r="B4" s="39"/>
      <c r="L4" s="100"/>
    </row>
    <row r="5" spans="1:12" ht="7.5" customHeight="1"/>
    <row r="6" spans="1:12">
      <c r="A6" s="101">
        <v>1</v>
      </c>
      <c r="B6" s="101">
        <v>2</v>
      </c>
      <c r="C6" s="101">
        <v>3</v>
      </c>
      <c r="D6" s="101">
        <v>4</v>
      </c>
      <c r="E6" s="102">
        <v>5</v>
      </c>
      <c r="F6" s="102">
        <v>6</v>
      </c>
      <c r="G6" s="102">
        <v>7</v>
      </c>
      <c r="H6" s="102">
        <v>8</v>
      </c>
      <c r="I6" s="102">
        <v>9</v>
      </c>
      <c r="J6" s="102">
        <v>10</v>
      </c>
      <c r="K6" s="102">
        <v>11</v>
      </c>
      <c r="L6" s="102">
        <v>12</v>
      </c>
    </row>
    <row r="7" spans="1:12">
      <c r="A7" s="103"/>
      <c r="B7" s="103"/>
      <c r="C7" s="103"/>
      <c r="D7" s="104"/>
      <c r="E7" s="105"/>
      <c r="F7" s="105"/>
      <c r="G7" s="105"/>
      <c r="H7" s="105"/>
      <c r="I7" s="105" t="s">
        <v>27</v>
      </c>
      <c r="J7" s="105"/>
      <c r="K7" s="105" t="s">
        <v>75</v>
      </c>
      <c r="L7" s="105"/>
    </row>
    <row r="8" spans="1:12">
      <c r="A8" s="104" t="s">
        <v>28</v>
      </c>
      <c r="B8" s="104" t="s">
        <v>29</v>
      </c>
      <c r="C8" s="106" t="s">
        <v>78</v>
      </c>
      <c r="D8" s="104" t="s">
        <v>82</v>
      </c>
      <c r="E8" s="105" t="s">
        <v>31</v>
      </c>
      <c r="F8" s="105" t="s">
        <v>32</v>
      </c>
      <c r="G8" s="105" t="s">
        <v>80</v>
      </c>
      <c r="H8" s="105" t="s">
        <v>34</v>
      </c>
      <c r="I8" s="107" t="s">
        <v>113</v>
      </c>
      <c r="J8" s="105" t="s">
        <v>35</v>
      </c>
      <c r="K8" s="105" t="s">
        <v>76</v>
      </c>
      <c r="L8" s="105" t="s">
        <v>36</v>
      </c>
    </row>
    <row r="9" spans="1:12">
      <c r="A9" s="104" t="s">
        <v>37</v>
      </c>
      <c r="B9" s="104" t="s">
        <v>38</v>
      </c>
      <c r="C9" s="106" t="s">
        <v>30</v>
      </c>
      <c r="D9" s="104" t="s">
        <v>83</v>
      </c>
      <c r="E9" s="105" t="s">
        <v>39</v>
      </c>
      <c r="F9" s="105" t="s">
        <v>40</v>
      </c>
      <c r="G9" s="105" t="s">
        <v>81</v>
      </c>
      <c r="H9" s="105" t="s">
        <v>41</v>
      </c>
      <c r="I9" s="105" t="s">
        <v>114</v>
      </c>
      <c r="J9" s="105" t="s">
        <v>42</v>
      </c>
      <c r="K9" s="105" t="s">
        <v>77</v>
      </c>
      <c r="L9" s="105" t="s">
        <v>41</v>
      </c>
    </row>
    <row r="10" spans="1:12">
      <c r="A10" s="103"/>
      <c r="B10" s="104" t="s">
        <v>43</v>
      </c>
      <c r="C10" s="106" t="s">
        <v>84</v>
      </c>
      <c r="D10" s="104" t="s">
        <v>84</v>
      </c>
      <c r="E10" s="105" t="s">
        <v>44</v>
      </c>
      <c r="F10" s="105"/>
      <c r="G10" s="105" t="s">
        <v>40</v>
      </c>
      <c r="H10" s="105"/>
      <c r="I10" s="148" t="s">
        <v>149</v>
      </c>
      <c r="J10" s="105" t="s">
        <v>45</v>
      </c>
      <c r="K10" s="105" t="s">
        <v>44</v>
      </c>
      <c r="L10" s="105"/>
    </row>
    <row r="11" spans="1:12">
      <c r="A11" s="103"/>
      <c r="B11" s="103"/>
      <c r="C11" s="104" t="s">
        <v>79</v>
      </c>
      <c r="D11" s="104" t="s">
        <v>85</v>
      </c>
      <c r="E11" s="105"/>
      <c r="F11" s="105"/>
      <c r="G11" s="105"/>
      <c r="H11" s="105"/>
      <c r="I11" s="105" t="s">
        <v>74</v>
      </c>
      <c r="J11" s="105"/>
      <c r="K11" s="105"/>
      <c r="L11" s="105"/>
    </row>
    <row r="12" spans="1:12" ht="6" customHeight="1">
      <c r="A12" s="103"/>
      <c r="B12" s="103"/>
      <c r="C12" s="103"/>
      <c r="D12" s="103"/>
      <c r="E12" s="108"/>
      <c r="F12" s="108"/>
      <c r="G12" s="108"/>
      <c r="H12" s="108"/>
      <c r="I12" s="108"/>
      <c r="J12" s="108"/>
      <c r="K12" s="108"/>
      <c r="L12" s="108"/>
    </row>
    <row r="13" spans="1:12" ht="10.5" customHeight="1">
      <c r="A13" s="109"/>
      <c r="B13" s="109"/>
      <c r="C13" s="109"/>
      <c r="D13" s="109"/>
      <c r="E13" s="110" t="s">
        <v>47</v>
      </c>
      <c r="F13" s="110" t="s">
        <v>47</v>
      </c>
      <c r="G13" s="110" t="s">
        <v>47</v>
      </c>
      <c r="H13" s="110" t="s">
        <v>47</v>
      </c>
      <c r="I13" s="110" t="s">
        <v>47</v>
      </c>
      <c r="J13" s="110" t="s">
        <v>47</v>
      </c>
      <c r="K13" s="110" t="s">
        <v>47</v>
      </c>
      <c r="L13" s="110" t="s">
        <v>47</v>
      </c>
    </row>
    <row r="14" spans="1:12" ht="6" customHeight="1">
      <c r="A14" s="103"/>
      <c r="B14" s="103"/>
      <c r="C14" s="103"/>
      <c r="D14" s="103"/>
      <c r="E14" s="108"/>
      <c r="F14" s="108"/>
      <c r="G14" s="108"/>
      <c r="H14" s="108"/>
      <c r="I14" s="108"/>
      <c r="J14" s="108"/>
      <c r="K14" s="108"/>
      <c r="L14" s="108"/>
    </row>
    <row r="15" spans="1:12">
      <c r="A15" s="104">
        <v>1</v>
      </c>
      <c r="B15" s="155"/>
      <c r="C15" s="72"/>
      <c r="D15" s="48"/>
      <c r="E15" s="49"/>
      <c r="F15" s="49"/>
      <c r="G15" s="49"/>
      <c r="H15" s="111">
        <f>SUM(E15:G15)</f>
        <v>0</v>
      </c>
      <c r="I15" s="111">
        <f>ROUND(H15*23.144%,2)</f>
        <v>0</v>
      </c>
      <c r="J15" s="49"/>
      <c r="K15" s="49"/>
      <c r="L15" s="111" t="str">
        <f>IF(C15&gt;0,SUM(H15:J15)-K15,"")</f>
        <v/>
      </c>
    </row>
    <row r="16" spans="1:12" ht="6" customHeight="1">
      <c r="A16" s="104"/>
      <c r="B16" s="104"/>
      <c r="C16" s="103"/>
      <c r="D16" s="103"/>
      <c r="E16" s="108"/>
      <c r="F16" s="108"/>
      <c r="G16" s="108"/>
      <c r="H16" s="112"/>
      <c r="I16" s="112"/>
      <c r="J16" s="108"/>
      <c r="K16" s="108"/>
      <c r="L16" s="112"/>
    </row>
    <row r="17" spans="1:12">
      <c r="A17" s="104">
        <v>2</v>
      </c>
      <c r="B17" s="155"/>
      <c r="C17" s="72"/>
      <c r="D17" s="48"/>
      <c r="E17" s="49"/>
      <c r="F17" s="49"/>
      <c r="G17" s="49"/>
      <c r="H17" s="111">
        <f>SUM(E17:G17)</f>
        <v>0</v>
      </c>
      <c r="I17" s="111">
        <f>ROUND(H17*23.144%,2)</f>
        <v>0</v>
      </c>
      <c r="J17" s="49"/>
      <c r="K17" s="49"/>
      <c r="L17" s="111" t="str">
        <f>IF(C17&gt;0,SUM(H17:J17)-K17,"")</f>
        <v/>
      </c>
    </row>
    <row r="18" spans="1:12" ht="6" customHeight="1">
      <c r="A18" s="104"/>
      <c r="B18" s="104"/>
      <c r="C18" s="103"/>
      <c r="D18" s="103"/>
      <c r="E18" s="108"/>
      <c r="F18" s="108"/>
      <c r="G18" s="108"/>
      <c r="H18" s="112"/>
      <c r="I18" s="112"/>
      <c r="J18" s="108"/>
      <c r="K18" s="108"/>
      <c r="L18" s="112"/>
    </row>
    <row r="19" spans="1:12">
      <c r="A19" s="104">
        <v>3</v>
      </c>
      <c r="B19" s="134"/>
      <c r="C19" s="72"/>
      <c r="D19" s="48"/>
      <c r="E19" s="49"/>
      <c r="F19" s="49"/>
      <c r="G19" s="49"/>
      <c r="H19" s="111">
        <f>SUM(E19:G19)</f>
        <v>0</v>
      </c>
      <c r="I19" s="111">
        <f>ROUND(H19*23.144%,2)</f>
        <v>0</v>
      </c>
      <c r="J19" s="49"/>
      <c r="K19" s="49"/>
      <c r="L19" s="111" t="str">
        <f>IF(C19&gt;0,SUM(H19:J19)-K19,"")</f>
        <v/>
      </c>
    </row>
    <row r="20" spans="1:12" ht="6" customHeight="1">
      <c r="A20" s="104"/>
      <c r="B20" s="104"/>
      <c r="C20" s="103"/>
      <c r="D20" s="103"/>
      <c r="E20" s="108"/>
      <c r="F20" s="108"/>
      <c r="G20" s="108"/>
      <c r="H20" s="112"/>
      <c r="I20" s="112"/>
      <c r="J20" s="108"/>
      <c r="K20" s="108"/>
      <c r="L20" s="112"/>
    </row>
    <row r="21" spans="1:12" ht="6" customHeight="1">
      <c r="A21" s="104"/>
      <c r="B21" s="104"/>
      <c r="C21" s="103"/>
      <c r="D21" s="103"/>
      <c r="E21" s="108"/>
      <c r="F21" s="108"/>
      <c r="G21" s="108"/>
      <c r="H21" s="108"/>
      <c r="I21" s="108"/>
      <c r="J21" s="108"/>
      <c r="K21" s="108"/>
      <c r="L21" s="112"/>
    </row>
    <row r="22" spans="1:12" ht="6" customHeight="1">
      <c r="A22" s="109"/>
      <c r="B22" s="109"/>
      <c r="C22" s="109"/>
      <c r="D22" s="109"/>
      <c r="E22" s="113"/>
      <c r="F22" s="113"/>
      <c r="G22" s="113"/>
      <c r="H22" s="113"/>
      <c r="I22" s="113"/>
      <c r="J22" s="113"/>
      <c r="K22" s="113"/>
      <c r="L22" s="114"/>
    </row>
    <row r="23" spans="1:12" ht="3" customHeight="1">
      <c r="A23" s="115"/>
      <c r="B23" s="116"/>
      <c r="C23" s="116"/>
      <c r="D23" s="116"/>
      <c r="E23" s="117"/>
      <c r="F23" s="117"/>
      <c r="G23" s="117"/>
      <c r="H23" s="117"/>
      <c r="I23" s="117"/>
      <c r="J23" s="117"/>
      <c r="K23" s="117"/>
      <c r="L23" s="118"/>
    </row>
    <row r="24" spans="1:12">
      <c r="A24" s="119"/>
      <c r="B24" s="120" t="s">
        <v>94</v>
      </c>
      <c r="C24" s="121">
        <f>C15+C17+C19</f>
        <v>0</v>
      </c>
      <c r="D24" s="120"/>
      <c r="E24" s="122"/>
      <c r="F24" s="122"/>
      <c r="G24" s="122"/>
      <c r="H24" s="191" t="s">
        <v>48</v>
      </c>
      <c r="I24" s="192"/>
      <c r="J24" s="192"/>
      <c r="K24" s="193"/>
      <c r="L24" s="123">
        <f>SUM(L14:L22)</f>
        <v>0</v>
      </c>
    </row>
    <row r="25" spans="1:12" ht="3" customHeight="1">
      <c r="A25" s="124"/>
      <c r="B25" s="125"/>
      <c r="C25" s="125"/>
      <c r="D25" s="125"/>
      <c r="E25" s="126"/>
      <c r="F25" s="126"/>
      <c r="G25" s="126"/>
      <c r="H25" s="126"/>
      <c r="I25" s="126"/>
      <c r="J25" s="126"/>
      <c r="K25" s="126"/>
      <c r="L25" s="113"/>
    </row>
    <row r="26" spans="1:12" ht="41.25" customHeight="1">
      <c r="A26" s="127" t="s">
        <v>98</v>
      </c>
      <c r="B26" s="194" t="s">
        <v>144</v>
      </c>
      <c r="C26" s="195"/>
      <c r="D26" s="195"/>
      <c r="E26" s="195"/>
      <c r="F26" s="195"/>
      <c r="G26" s="195"/>
      <c r="H26" s="195"/>
      <c r="I26" s="195"/>
      <c r="J26" s="128"/>
      <c r="K26" s="161"/>
      <c r="L26" s="94"/>
    </row>
    <row r="27" spans="1:12" ht="7.5" customHeight="1">
      <c r="A27" s="120"/>
      <c r="B27" s="120"/>
      <c r="C27" s="120"/>
      <c r="D27" s="120"/>
      <c r="E27" s="122"/>
      <c r="F27" s="122"/>
      <c r="G27" s="122"/>
      <c r="H27" s="122"/>
      <c r="I27" s="122"/>
      <c r="J27" s="122"/>
      <c r="K27" s="122"/>
      <c r="L27" s="122"/>
    </row>
    <row r="28" spans="1:12">
      <c r="A28" s="196" t="s">
        <v>99</v>
      </c>
      <c r="B28" s="197"/>
      <c r="C28" s="197"/>
      <c r="D28" s="197"/>
      <c r="E28" s="197"/>
      <c r="F28" s="197"/>
      <c r="G28" s="197"/>
      <c r="H28" s="197"/>
      <c r="I28" s="197"/>
      <c r="J28" s="197"/>
      <c r="K28" s="198"/>
      <c r="L28" s="129">
        <f>L24+L26</f>
        <v>0</v>
      </c>
    </row>
    <row r="29" spans="1:12" ht="7.5" customHeight="1">
      <c r="A29" s="120"/>
      <c r="B29" s="120"/>
      <c r="C29" s="120"/>
      <c r="D29" s="120"/>
      <c r="E29" s="122"/>
      <c r="F29" s="122"/>
      <c r="G29" s="122"/>
      <c r="H29" s="122"/>
      <c r="I29" s="122"/>
      <c r="J29" s="122"/>
      <c r="K29" s="122"/>
      <c r="L29" s="122"/>
    </row>
    <row r="30" spans="1:12">
      <c r="A30" s="74" t="s">
        <v>135</v>
      </c>
      <c r="B30" s="74"/>
      <c r="C30" s="40"/>
      <c r="D30" s="40"/>
      <c r="E30" s="130"/>
      <c r="F30" s="130"/>
      <c r="G30" s="130"/>
      <c r="H30" s="130"/>
      <c r="I30" s="130"/>
      <c r="J30" s="130"/>
      <c r="K30" s="130"/>
      <c r="L30" s="130"/>
    </row>
    <row r="31" spans="1:12" s="131" customFormat="1" ht="12">
      <c r="A31" s="189" t="s">
        <v>119</v>
      </c>
      <c r="B31" s="190"/>
      <c r="C31" s="190"/>
      <c r="D31" s="190"/>
      <c r="E31" s="190"/>
      <c r="F31" s="190"/>
      <c r="G31" s="190"/>
      <c r="H31" s="190"/>
      <c r="I31" s="190"/>
      <c r="J31" s="190"/>
      <c r="K31" s="190"/>
      <c r="L31" s="190"/>
    </row>
    <row r="32" spans="1:12" s="131" customFormat="1" ht="12">
      <c r="A32" s="189" t="s">
        <v>118</v>
      </c>
      <c r="B32" s="190"/>
      <c r="C32" s="190"/>
      <c r="D32" s="190"/>
      <c r="E32" s="190"/>
      <c r="F32" s="190"/>
      <c r="G32" s="190"/>
      <c r="H32" s="190"/>
      <c r="I32" s="190"/>
      <c r="J32" s="190"/>
      <c r="K32" s="190"/>
      <c r="L32" s="190"/>
    </row>
    <row r="33" spans="1:12" s="131" customFormat="1" ht="12">
      <c r="A33" s="189" t="s">
        <v>100</v>
      </c>
      <c r="B33" s="189"/>
      <c r="C33" s="189"/>
      <c r="D33" s="189"/>
      <c r="E33" s="189"/>
      <c r="F33" s="189"/>
      <c r="G33" s="189"/>
      <c r="H33" s="189"/>
      <c r="I33" s="189"/>
      <c r="J33" s="189"/>
      <c r="K33" s="189"/>
      <c r="L33" s="189"/>
    </row>
    <row r="34" spans="1:12" s="131" customFormat="1" ht="12">
      <c r="A34" s="40" t="s">
        <v>136</v>
      </c>
      <c r="B34" s="40"/>
      <c r="C34" s="40"/>
      <c r="D34" s="40"/>
      <c r="E34" s="130"/>
      <c r="F34" s="130"/>
      <c r="G34" s="130"/>
      <c r="H34" s="130"/>
      <c r="I34" s="130"/>
      <c r="J34" s="130"/>
      <c r="K34" s="130"/>
      <c r="L34" s="130"/>
    </row>
    <row r="35" spans="1:12" s="131" customFormat="1" ht="12">
      <c r="A35" s="189" t="s">
        <v>101</v>
      </c>
      <c r="B35" s="189"/>
      <c r="C35" s="189"/>
      <c r="D35" s="189"/>
      <c r="E35" s="189"/>
      <c r="F35" s="189"/>
      <c r="G35" s="189"/>
      <c r="H35" s="189"/>
      <c r="I35" s="189"/>
      <c r="J35" s="189"/>
      <c r="K35" s="189"/>
      <c r="L35" s="189"/>
    </row>
    <row r="36" spans="1:12" s="131" customFormat="1" ht="12">
      <c r="A36" s="40" t="s">
        <v>86</v>
      </c>
      <c r="B36" s="40"/>
      <c r="C36" s="40"/>
      <c r="D36" s="40"/>
      <c r="E36" s="130"/>
      <c r="F36" s="130"/>
      <c r="G36" s="130"/>
      <c r="H36" s="130"/>
      <c r="I36" s="130"/>
      <c r="J36" s="130"/>
      <c r="K36" s="130"/>
      <c r="L36" s="130"/>
    </row>
    <row r="37" spans="1:12" s="131" customFormat="1" ht="12">
      <c r="A37" s="40" t="s">
        <v>87</v>
      </c>
      <c r="B37" s="40"/>
      <c r="C37" s="40"/>
      <c r="D37" s="40"/>
      <c r="E37" s="130"/>
      <c r="F37" s="130"/>
      <c r="G37" s="130"/>
      <c r="H37" s="130"/>
      <c r="I37" s="130"/>
      <c r="J37" s="130"/>
      <c r="K37" s="130"/>
      <c r="L37" s="130"/>
    </row>
    <row r="38" spans="1:12" s="131" customFormat="1" ht="12">
      <c r="A38" s="40" t="s">
        <v>88</v>
      </c>
      <c r="B38" s="40"/>
      <c r="C38" s="40"/>
      <c r="D38" s="40"/>
      <c r="E38" s="130"/>
      <c r="F38" s="130"/>
      <c r="G38" s="130"/>
      <c r="H38" s="130"/>
      <c r="I38" s="130"/>
      <c r="J38" s="130"/>
      <c r="K38" s="130"/>
      <c r="L38" s="130"/>
    </row>
    <row r="39" spans="1:12">
      <c r="A39" s="39"/>
      <c r="B39" s="39"/>
    </row>
    <row r="40" spans="1:12">
      <c r="B40" s="132" t="s">
        <v>111</v>
      </c>
    </row>
  </sheetData>
  <sheetProtection algorithmName="SHA-512" hashValue="TlEzc8IOsgfSZz/ZRWXaXLzyEni/HgNgtYKJ8uNw6YQPJE/0aESCB1FXwMBoBoStTcXVhXTBYPjpLd6f3gmdQw==" saltValue="UAzpcJ0eKiccJRuVnP5pkw==" spinCount="100000" sheet="1" formatCells="0" selectLockedCells="1"/>
  <customSheetViews>
    <customSheetView guid="{656F0A38-5FBD-488A-B876-F457D841F687}" showPageBreaks="1" printArea="1" view="pageLayout" topLeftCell="A23">
      <selection activeCell="B5" sqref="B5"/>
      <pageMargins left="0.78740157480314965" right="0.78740157480314965" top="0.98425196850393704" bottom="0.98425196850393704" header="0.51181102362204722" footer="0.51181102362204722"/>
      <pageSetup paperSize="9" orientation="landscape" verticalDpi="4294967295" r:id="rId1"/>
      <headerFooter alignWithMargins="0">
        <oddHeader>&amp;LFreistaat Sachsen&amp;CPflegesatzkommission nach SGB XI&amp;RAnlage 2</oddHeader>
      </headerFooter>
    </customSheetView>
  </customSheetViews>
  <mergeCells count="7">
    <mergeCell ref="A33:L33"/>
    <mergeCell ref="A32:L32"/>
    <mergeCell ref="A35:L35"/>
    <mergeCell ref="H24:K24"/>
    <mergeCell ref="B26:I26"/>
    <mergeCell ref="A28:K28"/>
    <mergeCell ref="A31:L31"/>
  </mergeCells>
  <phoneticPr fontId="8" type="noConversion"/>
  <dataValidations disablePrompts="1" count="2">
    <dataValidation type="decimal" allowBlank="1" showInputMessage="1" showErrorMessage="1" error="von 0,001 bis 0,999" sqref="C15 C17 C19">
      <formula1>0.001</formula1>
      <formula2>0.999</formula2>
    </dataValidation>
    <dataValidation type="whole" allowBlank="1" showInputMessage="1" showErrorMessage="1" errorTitle="Eingabemöglichkeit" error="ganze Zahl von 1 bis 3" prompt="Bitte geben Sie eine Zahl zwischen 1 und 3 an." sqref="D15 D17 D19">
      <formula1>1</formula1>
      <formula2>3</formula2>
    </dataValidation>
  </dataValidations>
  <hyperlinks>
    <hyperlink ref="B40" location="Pflegebedürftige!C5" display="gehe zu Pflegebedürftige"/>
  </hyperlinks>
  <pageMargins left="0.78740157480314965" right="0.78740157480314965" top="0.98425196850393704" bottom="0.98425196850393704" header="0.51181102362204722" footer="0.51181102362204722"/>
  <pageSetup paperSize="9" orientation="landscape" verticalDpi="4294967295"/>
  <headerFooter alignWithMargins="0">
    <oddHeader>&amp;LFreistaat Sachsen&amp;CPflegesatzkommission nach SGB XI&amp;RAnlage 2</oddHeader>
    <oddFooter>&amp;CBeschluss der PSK vom&amp;"Arial,Fett"&amp;KFF0000 &amp;"Arial,Standard"&amp;K00000025.05.2023</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view="pageLayout" zoomScaleNormal="100" workbookViewId="0">
      <selection activeCell="C5" sqref="C5"/>
    </sheetView>
  </sheetViews>
  <sheetFormatPr baseColWidth="10" defaultColWidth="14.7109375" defaultRowHeight="12.75"/>
  <cols>
    <col min="1" max="2" width="14.7109375" customWidth="1"/>
    <col min="3" max="4" width="14.7109375" style="2" customWidth="1"/>
  </cols>
  <sheetData>
    <row r="1" spans="1:5" ht="15">
      <c r="A1" s="31" t="s">
        <v>102</v>
      </c>
      <c r="B1" s="2"/>
    </row>
    <row r="2" spans="1:5">
      <c r="A2" s="2"/>
      <c r="B2" s="2"/>
    </row>
    <row r="3" spans="1:5">
      <c r="A3" s="2"/>
      <c r="B3" s="2"/>
    </row>
    <row r="4" spans="1:5" ht="25.5">
      <c r="A4" s="2"/>
      <c r="B4" s="2"/>
      <c r="C4" s="149" t="s">
        <v>146</v>
      </c>
    </row>
    <row r="5" spans="1:5" ht="28.5" customHeight="1">
      <c r="A5" s="201" t="s">
        <v>49</v>
      </c>
      <c r="B5" s="202"/>
      <c r="C5" s="82"/>
    </row>
    <row r="6" spans="1:5">
      <c r="A6" s="2"/>
      <c r="B6" s="2"/>
    </row>
    <row r="7" spans="1:5">
      <c r="A7" s="2"/>
      <c r="B7" s="2"/>
    </row>
    <row r="8" spans="1:5" ht="24.75" customHeight="1">
      <c r="A8" s="199" t="s">
        <v>50</v>
      </c>
      <c r="B8" s="200"/>
      <c r="C8" s="200"/>
      <c r="D8" s="200"/>
      <c r="E8" s="200"/>
    </row>
    <row r="9" spans="1:5">
      <c r="A9" s="17"/>
      <c r="B9" s="17"/>
    </row>
    <row r="10" spans="1:5" ht="58.5" customHeight="1">
      <c r="A10" s="199" t="s">
        <v>123</v>
      </c>
      <c r="B10" s="203"/>
      <c r="C10" s="203"/>
      <c r="D10" s="203"/>
      <c r="E10" s="203"/>
    </row>
    <row r="11" spans="1:5">
      <c r="A11" s="17"/>
      <c r="B11" s="17"/>
    </row>
    <row r="12" spans="1:5" ht="49.5" customHeight="1">
      <c r="A12" s="199" t="s">
        <v>127</v>
      </c>
      <c r="B12" s="200"/>
      <c r="C12" s="200"/>
      <c r="D12" s="200"/>
      <c r="E12" s="200"/>
    </row>
    <row r="13" spans="1:5">
      <c r="A13" s="32"/>
    </row>
    <row r="14" spans="1:5">
      <c r="A14" s="32" t="s">
        <v>124</v>
      </c>
      <c r="B14" s="2"/>
    </row>
    <row r="15" spans="1:5">
      <c r="A15" s="140"/>
      <c r="B15" s="2"/>
    </row>
    <row r="16" spans="1:5">
      <c r="A16" s="2"/>
      <c r="B16" s="2"/>
    </row>
    <row r="17" spans="1:2">
      <c r="A17" s="2"/>
      <c r="B17" s="2"/>
    </row>
    <row r="18" spans="1:2">
      <c r="A18" s="2"/>
      <c r="B18" s="2"/>
    </row>
    <row r="19" spans="1:2">
      <c r="A19" s="93" t="s">
        <v>112</v>
      </c>
      <c r="B19" s="2"/>
    </row>
    <row r="20" spans="1:2">
      <c r="A20" s="2"/>
      <c r="B20" s="2"/>
    </row>
    <row r="21" spans="1:2">
      <c r="A21" s="2"/>
      <c r="B21" s="2"/>
    </row>
    <row r="22" spans="1:2">
      <c r="A22" s="2"/>
      <c r="B22" s="2"/>
    </row>
    <row r="23" spans="1:2">
      <c r="A23" s="2"/>
      <c r="B23" s="2"/>
    </row>
    <row r="24" spans="1:2">
      <c r="A24" s="2"/>
      <c r="B24" s="2"/>
    </row>
    <row r="25" spans="1:2">
      <c r="A25" s="2"/>
      <c r="B25" s="2"/>
    </row>
    <row r="26" spans="1:2">
      <c r="A26" s="2"/>
      <c r="B26" s="2"/>
    </row>
    <row r="27" spans="1:2">
      <c r="A27" s="2"/>
      <c r="B27" s="2"/>
    </row>
    <row r="28" spans="1:2">
      <c r="A28" s="2"/>
      <c r="B28" s="2"/>
    </row>
    <row r="29" spans="1:2">
      <c r="A29" s="2"/>
      <c r="B29" s="2"/>
    </row>
    <row r="30" spans="1:2">
      <c r="A30" s="2"/>
      <c r="B30" s="2"/>
    </row>
    <row r="31" spans="1:2">
      <c r="A31" s="2"/>
      <c r="B31" s="2"/>
    </row>
    <row r="32" spans="1:2">
      <c r="A32" s="2"/>
      <c r="B32" s="2"/>
    </row>
    <row r="33" spans="1:2">
      <c r="A33" s="2"/>
      <c r="B33" s="2"/>
    </row>
    <row r="34" spans="1:2">
      <c r="A34" s="2"/>
      <c r="B34" s="2"/>
    </row>
    <row r="35" spans="1:2">
      <c r="A35" s="2"/>
      <c r="B35" s="2"/>
    </row>
    <row r="36" spans="1:2">
      <c r="A36" s="2"/>
      <c r="B36" s="2"/>
    </row>
    <row r="37" spans="1:2">
      <c r="A37" s="2"/>
      <c r="B37" s="2"/>
    </row>
    <row r="38" spans="1:2">
      <c r="A38" s="2"/>
      <c r="B38" s="2"/>
    </row>
    <row r="39" spans="1:2">
      <c r="A39" s="2"/>
      <c r="B39" s="2"/>
    </row>
    <row r="40" spans="1:2">
      <c r="A40" s="2"/>
      <c r="B40" s="2"/>
    </row>
    <row r="41" spans="1:2">
      <c r="A41" s="2"/>
      <c r="B41" s="2"/>
    </row>
    <row r="42" spans="1:2">
      <c r="A42" s="2"/>
      <c r="B42" s="2"/>
    </row>
    <row r="43" spans="1:2">
      <c r="A43" s="2"/>
      <c r="B43" s="2"/>
    </row>
    <row r="44" spans="1:2">
      <c r="A44" s="2"/>
      <c r="B44" s="2"/>
    </row>
    <row r="45" spans="1:2">
      <c r="A45" s="2"/>
      <c r="B45" s="2"/>
    </row>
  </sheetData>
  <sheetProtection algorithmName="SHA-512" hashValue="cEb5r7EUMg4Zmi5NAJjNzFZ933JP6AhvS7n/1KL63cowuMF2f3Ptf8/UcqS5EItzouphMxsgUD+Ka6zvEVcHAA==" saltValue="sieexLNJAShj6b8riSn2Hg==" spinCount="100000" sheet="1" selectLockedCells="1"/>
  <customSheetViews>
    <customSheetView guid="{656F0A38-5FBD-488A-B876-F457D841F687}" showPageBreaks="1" printArea="1">
      <selection activeCell="A12" sqref="A12:E12"/>
      <pageMargins left="0.78740157480314965" right="0.78740157480314965" top="0.98425196850393704" bottom="0.98425196850393704" header="0.51181102362204722" footer="0.51181102362204722"/>
      <pageSetup paperSize="9" orientation="portrait" r:id="rId1"/>
      <headerFooter alignWithMargins="0">
        <oddHeader>&amp;LFreistaat Sachsen&amp;CPflegesatzkommission nach SGB XI&amp;RPflegebedürftige</oddHeader>
      </headerFooter>
    </customSheetView>
  </customSheetViews>
  <mergeCells count="4">
    <mergeCell ref="A12:E12"/>
    <mergeCell ref="A5:B5"/>
    <mergeCell ref="A8:E8"/>
    <mergeCell ref="A10:E10"/>
  </mergeCells>
  <phoneticPr fontId="8" type="noConversion"/>
  <hyperlinks>
    <hyperlink ref="A19" location="Berechnung!AC9" display="gehe zu Berechnung"/>
  </hyperlinks>
  <pageMargins left="0.78740157480314965" right="0.78740157480314965" top="0.98425196850393704" bottom="0.98425196850393704" header="0.51181102362204722" footer="0.51181102362204722"/>
  <pageSetup paperSize="9" orientation="portrait"/>
  <headerFooter alignWithMargins="0">
    <oddHeader>&amp;LFreistaat Sachsen&amp;CPflegesatzkommission nach SGB XI&amp;RPflegebedürftige</oddHeader>
    <oddFooter>&amp;CBeschluss der PSK vom 25.05.2023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
  <sheetViews>
    <sheetView view="pageLayout" zoomScaleNormal="100" workbookViewId="0">
      <selection activeCell="AC8" sqref="AC8:AE8"/>
    </sheetView>
  </sheetViews>
  <sheetFormatPr baseColWidth="10" defaultRowHeight="12.75"/>
  <cols>
    <col min="1" max="1" width="3.28515625" style="85" customWidth="1"/>
    <col min="2" max="30" width="2.28515625" style="85" customWidth="1"/>
    <col min="31" max="31" width="6" style="85" customWidth="1"/>
    <col min="32" max="32" width="8.85546875" style="85" bestFit="1" customWidth="1"/>
    <col min="33" max="33" width="6.5703125" style="85" customWidth="1"/>
    <col min="34" max="34" width="7.140625" style="85" customWidth="1"/>
    <col min="35" max="16384" width="11.42578125" style="85"/>
  </cols>
  <sheetData>
    <row r="1" spans="1:34" s="34" customFormat="1">
      <c r="B1" s="83"/>
    </row>
    <row r="2" spans="1:34">
      <c r="A2" s="84" t="s">
        <v>137</v>
      </c>
    </row>
    <row r="4" spans="1:34">
      <c r="A4" s="204" t="s">
        <v>62</v>
      </c>
      <c r="B4" s="204"/>
      <c r="C4" s="204"/>
      <c r="D4" s="204"/>
      <c r="E4" s="204"/>
      <c r="F4" s="204"/>
      <c r="G4" s="204"/>
      <c r="H4" s="204"/>
      <c r="I4" s="204"/>
      <c r="J4" s="204"/>
      <c r="K4" s="204"/>
      <c r="L4" s="204"/>
      <c r="N4" s="204" t="s">
        <v>91</v>
      </c>
      <c r="O4" s="204"/>
      <c r="P4" s="204"/>
      <c r="Q4" s="204"/>
      <c r="R4" s="204"/>
      <c r="S4" s="204"/>
      <c r="T4" s="204"/>
      <c r="U4" s="204"/>
      <c r="V4" s="204"/>
      <c r="W4" s="204"/>
      <c r="AA4" s="87"/>
      <c r="AC4" s="205">
        <f>'Anlage 1'!D29</f>
        <v>0</v>
      </c>
      <c r="AD4" s="205"/>
      <c r="AE4" s="205"/>
    </row>
    <row r="5" spans="1:34">
      <c r="A5" s="86"/>
      <c r="B5" s="86"/>
      <c r="C5" s="86"/>
      <c r="D5" s="86"/>
      <c r="E5" s="86"/>
      <c r="F5" s="86"/>
      <c r="G5" s="86"/>
      <c r="H5" s="86"/>
      <c r="I5" s="86"/>
      <c r="J5" s="86"/>
      <c r="K5" s="86"/>
      <c r="L5" s="86"/>
      <c r="N5" s="204" t="s">
        <v>92</v>
      </c>
      <c r="O5" s="204"/>
      <c r="P5" s="204"/>
      <c r="Q5" s="204"/>
      <c r="R5" s="204"/>
      <c r="S5" s="204"/>
      <c r="T5" s="204"/>
      <c r="U5" s="204"/>
      <c r="V5" s="204"/>
      <c r="W5" s="204"/>
      <c r="AA5" s="87"/>
      <c r="AC5" s="205">
        <f>'Anlage 1'!E29</f>
        <v>0</v>
      </c>
      <c r="AD5" s="205"/>
      <c r="AE5" s="205"/>
    </row>
    <row r="6" spans="1:34">
      <c r="A6" s="86"/>
      <c r="B6" s="86"/>
      <c r="C6" s="86"/>
      <c r="D6" s="86"/>
      <c r="E6" s="86"/>
      <c r="F6" s="86"/>
      <c r="G6" s="86"/>
      <c r="H6" s="86"/>
      <c r="I6" s="86"/>
      <c r="J6" s="86"/>
      <c r="K6" s="86"/>
      <c r="L6" s="86"/>
      <c r="N6" s="212" t="s">
        <v>93</v>
      </c>
      <c r="O6" s="212"/>
      <c r="P6" s="212"/>
      <c r="Q6" s="212"/>
      <c r="R6" s="212"/>
      <c r="S6" s="212"/>
      <c r="T6" s="212"/>
      <c r="U6" s="212"/>
      <c r="V6" s="212"/>
      <c r="W6" s="212"/>
      <c r="AA6" s="87"/>
      <c r="AC6" s="213">
        <f>'Anlage 2'!C24</f>
        <v>0</v>
      </c>
      <c r="AD6" s="213"/>
      <c r="AE6" s="213"/>
    </row>
    <row r="7" spans="1:34" ht="13.5" thickBot="1">
      <c r="A7" s="86"/>
      <c r="B7" s="86"/>
      <c r="C7" s="86"/>
      <c r="D7" s="86"/>
      <c r="E7" s="86"/>
      <c r="F7" s="86"/>
      <c r="G7" s="86"/>
      <c r="H7" s="86"/>
      <c r="I7" s="86"/>
      <c r="J7" s="86"/>
      <c r="K7" s="86"/>
      <c r="L7" s="86"/>
      <c r="AA7" s="87"/>
      <c r="AC7" s="86"/>
      <c r="AD7" s="86"/>
      <c r="AE7" s="86"/>
    </row>
    <row r="8" spans="1:34" ht="13.5" thickBot="1">
      <c r="A8" s="86" t="s">
        <v>64</v>
      </c>
      <c r="B8" s="86"/>
      <c r="C8" s="86"/>
      <c r="D8" s="86"/>
      <c r="E8" s="86"/>
      <c r="F8" s="86"/>
      <c r="G8" s="86"/>
      <c r="H8" s="86"/>
      <c r="I8" s="86"/>
      <c r="J8" s="86"/>
      <c r="K8" s="86"/>
      <c r="L8" s="86"/>
      <c r="AA8" s="87"/>
      <c r="AC8" s="209"/>
      <c r="AD8" s="210"/>
      <c r="AE8" s="211"/>
    </row>
    <row r="9" spans="1:34" ht="39.75" customHeight="1">
      <c r="A9" s="214" t="s">
        <v>108</v>
      </c>
      <c r="B9" s="215"/>
      <c r="C9" s="215"/>
      <c r="D9" s="215"/>
      <c r="E9" s="215"/>
      <c r="F9" s="215"/>
      <c r="G9" s="215"/>
      <c r="H9" s="215"/>
      <c r="I9" s="215"/>
      <c r="J9" s="215"/>
      <c r="K9" s="215"/>
      <c r="L9" s="215"/>
      <c r="M9" s="215"/>
      <c r="N9" s="215"/>
      <c r="O9" s="215"/>
      <c r="P9" s="215"/>
      <c r="Q9" s="215"/>
      <c r="R9" s="215"/>
      <c r="S9" s="215"/>
      <c r="T9" s="215"/>
      <c r="U9" s="215"/>
      <c r="V9" s="215"/>
      <c r="W9" s="215"/>
      <c r="X9" s="215"/>
      <c r="AA9" s="87"/>
      <c r="AC9" s="86"/>
      <c r="AD9" s="86"/>
      <c r="AE9" s="86"/>
    </row>
    <row r="10" spans="1:34" ht="15" customHeight="1">
      <c r="A10" s="88"/>
      <c r="B10" s="89"/>
      <c r="C10" s="89"/>
      <c r="D10" s="89"/>
      <c r="E10" s="89"/>
      <c r="F10" s="89"/>
      <c r="G10" s="89"/>
      <c r="H10" s="89"/>
      <c r="I10" s="89"/>
      <c r="J10" s="89"/>
      <c r="K10" s="89"/>
      <c r="L10" s="89"/>
      <c r="M10" s="89"/>
      <c r="N10" s="89"/>
      <c r="O10" s="89"/>
      <c r="P10" s="89"/>
      <c r="Q10" s="89"/>
      <c r="R10" s="89"/>
      <c r="S10" s="89"/>
      <c r="T10" s="89"/>
      <c r="U10" s="89"/>
      <c r="V10" s="89"/>
      <c r="W10" s="89"/>
      <c r="X10" s="89"/>
      <c r="AA10" s="87"/>
      <c r="AC10" s="86"/>
      <c r="AD10" s="86"/>
      <c r="AE10" s="86"/>
    </row>
    <row r="11" spans="1:34" ht="12.75" customHeight="1">
      <c r="A11" s="86" t="s">
        <v>65</v>
      </c>
      <c r="B11" s="86"/>
      <c r="C11" s="86"/>
      <c r="D11" s="86"/>
      <c r="E11" s="86"/>
      <c r="F11" s="86"/>
      <c r="G11" s="86"/>
      <c r="H11" s="86"/>
      <c r="I11" s="86"/>
      <c r="J11" s="86"/>
      <c r="K11" s="86"/>
      <c r="L11" s="86"/>
      <c r="AA11" s="87"/>
      <c r="AC11" s="208" t="e">
        <f>(AC4+AC5+AC6)/AC8</f>
        <v>#DIV/0!</v>
      </c>
      <c r="AD11" s="208"/>
      <c r="AE11" s="208"/>
      <c r="AG11" s="86"/>
      <c r="AH11" s="86"/>
    </row>
    <row r="12" spans="1:34" ht="12.75" customHeight="1">
      <c r="A12" s="206" t="e">
        <f>IF(AC11&gt;0.334,"Personalrelation beachten!","")</f>
        <v>#DIV/0!</v>
      </c>
      <c r="B12" s="207"/>
      <c r="C12" s="207"/>
      <c r="D12" s="207"/>
      <c r="E12" s="207"/>
      <c r="F12" s="207"/>
      <c r="G12" s="207"/>
      <c r="H12" s="207"/>
      <c r="I12" s="207"/>
      <c r="J12" s="207"/>
      <c r="K12" s="207"/>
      <c r="L12" s="207"/>
      <c r="M12" s="207"/>
      <c r="N12" s="207"/>
      <c r="O12" s="207"/>
      <c r="P12" s="207"/>
      <c r="Q12" s="207"/>
      <c r="R12" s="207"/>
      <c r="S12" s="207"/>
      <c r="T12" s="207"/>
      <c r="U12" s="207"/>
      <c r="V12" s="207"/>
      <c r="W12" s="207"/>
      <c r="AA12" s="87"/>
      <c r="AC12" s="90"/>
      <c r="AD12" s="90"/>
      <c r="AE12" s="90"/>
      <c r="AG12" s="86"/>
      <c r="AH12" s="86"/>
    </row>
    <row r="13" spans="1:34">
      <c r="A13" s="86"/>
      <c r="B13" s="86"/>
      <c r="C13" s="86"/>
      <c r="D13" s="86"/>
      <c r="E13" s="86"/>
      <c r="F13" s="87"/>
    </row>
    <row r="14" spans="1:34" ht="27" customHeight="1">
      <c r="A14" s="220" t="s">
        <v>117</v>
      </c>
      <c r="B14" s="220"/>
      <c r="C14" s="220"/>
      <c r="D14" s="220"/>
      <c r="E14" s="220"/>
      <c r="F14" s="221"/>
      <c r="G14" s="221"/>
      <c r="H14" s="221"/>
      <c r="I14" s="221"/>
      <c r="J14" s="221"/>
      <c r="K14" s="221"/>
      <c r="L14" s="221"/>
      <c r="M14" s="221"/>
      <c r="N14" s="221"/>
      <c r="O14" s="221"/>
      <c r="P14" s="221"/>
      <c r="Q14" s="221"/>
      <c r="R14" s="221"/>
      <c r="S14" s="221"/>
      <c r="T14" s="221"/>
      <c r="U14" s="221"/>
      <c r="V14" s="221"/>
      <c r="W14" s="221"/>
      <c r="X14" s="222"/>
      <c r="Y14" s="222"/>
      <c r="AA14" s="87" t="s">
        <v>63</v>
      </c>
      <c r="AC14" s="219">
        <f>'Anlage 1'!M33+'Anlage 2'!L28</f>
        <v>0</v>
      </c>
      <c r="AD14" s="219"/>
      <c r="AE14" s="219"/>
      <c r="AF14" s="85" t="s">
        <v>47</v>
      </c>
    </row>
    <row r="15" spans="1:34">
      <c r="A15" s="88"/>
      <c r="B15" s="88"/>
      <c r="C15" s="88"/>
      <c r="D15" s="88"/>
      <c r="E15" s="88"/>
      <c r="F15" s="87"/>
    </row>
    <row r="16" spans="1:34" ht="27.75" customHeight="1">
      <c r="A16" s="216" t="s">
        <v>67</v>
      </c>
      <c r="B16" s="216"/>
      <c r="C16" s="216"/>
      <c r="D16" s="216"/>
      <c r="E16" s="216"/>
      <c r="F16" s="204"/>
      <c r="G16" s="204"/>
      <c r="H16" s="204"/>
      <c r="I16" s="204"/>
      <c r="J16" s="204"/>
      <c r="K16" s="204"/>
      <c r="L16" s="204"/>
      <c r="M16" s="204"/>
      <c r="N16" s="204"/>
      <c r="O16" s="204"/>
      <c r="P16" s="204"/>
      <c r="Q16" s="204"/>
      <c r="R16" s="204"/>
      <c r="S16" s="204"/>
      <c r="T16" s="204"/>
      <c r="U16" s="204"/>
      <c r="V16" s="204"/>
      <c r="W16" s="204"/>
      <c r="AA16" s="87" t="s">
        <v>66</v>
      </c>
      <c r="AC16" s="212">
        <f>Pflegebedürftige!C5</f>
        <v>0</v>
      </c>
      <c r="AD16" s="212"/>
      <c r="AE16" s="212"/>
      <c r="AF16" s="85" t="s">
        <v>69</v>
      </c>
    </row>
    <row r="17" spans="1:32">
      <c r="A17" s="88"/>
      <c r="B17" s="88"/>
      <c r="C17" s="88"/>
      <c r="D17" s="88"/>
      <c r="E17" s="88"/>
      <c r="F17" s="87"/>
    </row>
    <row r="18" spans="1:32">
      <c r="A18" s="216" t="s">
        <v>70</v>
      </c>
      <c r="B18" s="216"/>
      <c r="C18" s="216"/>
      <c r="D18" s="216"/>
      <c r="E18" s="216"/>
      <c r="F18" s="204"/>
      <c r="G18" s="204"/>
      <c r="H18" s="204"/>
      <c r="I18" s="204"/>
      <c r="J18" s="204"/>
      <c r="K18" s="204"/>
      <c r="L18" s="204"/>
      <c r="M18" s="204"/>
      <c r="N18" s="204"/>
      <c r="O18" s="204"/>
      <c r="P18" s="204"/>
      <c r="Q18" s="204"/>
      <c r="R18" s="204"/>
      <c r="S18" s="204"/>
      <c r="T18" s="204"/>
      <c r="U18" s="204"/>
      <c r="V18" s="204"/>
      <c r="W18" s="204"/>
      <c r="AA18" s="87" t="s">
        <v>68</v>
      </c>
      <c r="AC18" s="212">
        <f>AC16*365</f>
        <v>0</v>
      </c>
      <c r="AD18" s="212"/>
      <c r="AE18" s="212"/>
      <c r="AF18" s="85" t="s">
        <v>72</v>
      </c>
    </row>
    <row r="19" spans="1:32">
      <c r="A19" s="216" t="s">
        <v>115</v>
      </c>
      <c r="B19" s="216"/>
      <c r="C19" s="216"/>
      <c r="D19" s="216"/>
      <c r="E19" s="216"/>
      <c r="F19" s="87"/>
    </row>
    <row r="20" spans="1:32">
      <c r="A20" s="88"/>
      <c r="B20" s="88"/>
      <c r="C20" s="88"/>
      <c r="D20" s="88"/>
      <c r="E20" s="88"/>
      <c r="F20" s="87"/>
    </row>
    <row r="21" spans="1:32">
      <c r="A21" s="204" t="s">
        <v>73</v>
      </c>
      <c r="B21" s="204"/>
      <c r="C21" s="204"/>
      <c r="D21" s="204"/>
      <c r="E21" s="204"/>
      <c r="F21" s="204"/>
      <c r="G21" s="204"/>
      <c r="H21" s="204"/>
      <c r="I21" s="204"/>
      <c r="J21" s="204"/>
      <c r="K21" s="204"/>
      <c r="L21" s="204"/>
      <c r="M21" s="204"/>
      <c r="N21" s="204"/>
      <c r="O21" s="204"/>
      <c r="P21" s="204"/>
      <c r="Q21" s="204"/>
      <c r="R21" s="204"/>
      <c r="S21" s="204"/>
      <c r="T21" s="204"/>
      <c r="U21" s="204"/>
      <c r="V21" s="204"/>
      <c r="W21" s="204"/>
      <c r="AA21" s="87" t="s">
        <v>71</v>
      </c>
      <c r="AC21" s="217" t="e">
        <f>AC14/AC18</f>
        <v>#DIV/0!</v>
      </c>
      <c r="AD21" s="218"/>
      <c r="AE21" s="218"/>
      <c r="AF21" s="85" t="s">
        <v>47</v>
      </c>
    </row>
    <row r="22" spans="1:32">
      <c r="A22" s="204" t="s">
        <v>116</v>
      </c>
      <c r="B22" s="204"/>
      <c r="C22" s="204"/>
      <c r="D22" s="204"/>
      <c r="E22" s="204"/>
      <c r="F22" s="204"/>
      <c r="G22" s="204"/>
      <c r="H22" s="204"/>
      <c r="I22" s="204"/>
      <c r="J22" s="204"/>
      <c r="K22" s="204"/>
      <c r="L22" s="204"/>
      <c r="M22" s="204"/>
      <c r="N22" s="204"/>
      <c r="O22" s="204"/>
      <c r="P22" s="204"/>
      <c r="Q22" s="204"/>
      <c r="R22" s="204"/>
      <c r="S22" s="204"/>
      <c r="T22" s="204"/>
      <c r="U22" s="204"/>
      <c r="V22" s="204"/>
      <c r="W22" s="204"/>
    </row>
  </sheetData>
  <sheetProtection algorithmName="SHA-512" hashValue="WpbDC+XRo8gtsBZ0eZIlpnukJ/jroi7wVs4w22UNwpd1lFeZ9VfQ5Hu5RAMmv7Sa073L8FHWGZiVZBu6JLf5rw==" saltValue="pGXVgCrOI66XrZIY3uYmlQ==" spinCount="100000" sheet="1" formatCells="0" selectLockedCells="1"/>
  <customSheetViews>
    <customSheetView guid="{656F0A38-5FBD-488A-B876-F457D841F687}" showPageBreaks="1" printArea="1" topLeftCell="A2">
      <selection activeCell="AI15" sqref="AI15"/>
      <pageMargins left="0.78740157480314965" right="0.78740157480314965" top="0.98425196850393704" bottom="0.98425196850393704" header="0.51181102362204722" footer="0.51181102362204722"/>
      <pageSetup paperSize="9" orientation="portrait" r:id="rId1"/>
      <headerFooter alignWithMargins="0">
        <oddHeader>&amp;LFreistaat Sachsen&amp;CPflegesatzkommission nach SGB XI&amp;RBerechnungsblatt</oddHeader>
      </headerFooter>
    </customSheetView>
  </customSheetViews>
  <mergeCells count="21">
    <mergeCell ref="A22:W22"/>
    <mergeCell ref="AC11:AE11"/>
    <mergeCell ref="AC8:AE8"/>
    <mergeCell ref="N6:W6"/>
    <mergeCell ref="AC6:AE6"/>
    <mergeCell ref="A9:X9"/>
    <mergeCell ref="A16:W16"/>
    <mergeCell ref="AC16:AE16"/>
    <mergeCell ref="A18:W18"/>
    <mergeCell ref="AC18:AE18"/>
    <mergeCell ref="A19:E19"/>
    <mergeCell ref="A21:W21"/>
    <mergeCell ref="AC21:AE21"/>
    <mergeCell ref="AC14:AE14"/>
    <mergeCell ref="A14:Y14"/>
    <mergeCell ref="A4:L4"/>
    <mergeCell ref="AC4:AE4"/>
    <mergeCell ref="A12:W12"/>
    <mergeCell ref="N4:W4"/>
    <mergeCell ref="N5:W5"/>
    <mergeCell ref="AC5:AE5"/>
  </mergeCells>
  <phoneticPr fontId="8" type="noConversion"/>
  <conditionalFormatting sqref="AC21:AE21">
    <cfRule type="expression" dxfId="2" priority="1" stopIfTrue="1">
      <formula>ISERROR($AC$21)</formula>
    </cfRule>
  </conditionalFormatting>
  <conditionalFormatting sqref="A12:W12">
    <cfRule type="expression" dxfId="1" priority="2" stopIfTrue="1">
      <formula>ISERROR($A$12)</formula>
    </cfRule>
  </conditionalFormatting>
  <conditionalFormatting sqref="AC11:AE11">
    <cfRule type="expression" dxfId="0" priority="3" stopIfTrue="1">
      <formula>ISERROR($AC$11)</formula>
    </cfRule>
  </conditionalFormatting>
  <pageMargins left="0.78740157480314965" right="0.78740157480314965" top="0.98425196850393704" bottom="0.98425196850393704" header="0.51181102362204722" footer="0.51181102362204722"/>
  <pageSetup paperSize="9" orientation="portrait"/>
  <headerFooter alignWithMargins="0">
    <oddHeader>&amp;LFreistaat Sachsen&amp;CPflegesatzkommission nach SGB XI&amp;RBerechnungsblatt</oddHeader>
    <oddFooter>&amp;CBeschluss der PSK vom 25.05.2023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1"/>
  <sheetViews>
    <sheetView view="pageLayout" zoomScaleNormal="100" workbookViewId="0">
      <selection activeCell="R14" sqref="R14"/>
    </sheetView>
  </sheetViews>
  <sheetFormatPr baseColWidth="10" defaultRowHeight="12.75"/>
  <cols>
    <col min="1" max="3" width="3.28515625" style="38" customWidth="1"/>
    <col min="4" max="4" width="3.7109375" style="38" customWidth="1"/>
    <col min="5" max="5" width="3.28515625" style="38" customWidth="1"/>
    <col min="6" max="6" width="2.85546875" style="38" customWidth="1"/>
    <col min="7" max="7" width="3.7109375" style="38" customWidth="1"/>
    <col min="8" max="8" width="2.85546875" style="38" customWidth="1"/>
    <col min="9" max="9" width="3.5703125" style="38" customWidth="1"/>
    <col min="10" max="10" width="3" style="38" customWidth="1"/>
    <col min="11" max="12" width="3.5703125" style="38" customWidth="1"/>
    <col min="13" max="13" width="3.42578125" style="38" customWidth="1"/>
    <col min="14" max="14" width="3.28515625" style="38" customWidth="1"/>
    <col min="15" max="15" width="3.5703125" style="38" customWidth="1"/>
    <col min="16" max="16" width="3.85546875" style="38" customWidth="1"/>
    <col min="17" max="17" width="3.42578125" style="38" customWidth="1"/>
    <col min="18" max="18" width="3.5703125" style="38" customWidth="1"/>
    <col min="19" max="19" width="3.28515625" style="38" customWidth="1"/>
    <col min="20" max="20" width="2.85546875" style="38" customWidth="1"/>
    <col min="21" max="21" width="3.140625" style="38" customWidth="1"/>
    <col min="22" max="22" width="3.42578125" style="38" customWidth="1"/>
    <col min="23" max="23" width="3.5703125" style="38" customWidth="1"/>
    <col min="24" max="24" width="3" style="38" customWidth="1"/>
    <col min="25" max="30" width="3.28515625" style="38" customWidth="1"/>
    <col min="31" max="31" width="3" style="38" customWidth="1"/>
    <col min="32" max="32" width="3.7109375" style="38" customWidth="1"/>
    <col min="33" max="33" width="6.85546875" style="38" customWidth="1"/>
    <col min="34" max="16384" width="11.42578125" style="38"/>
  </cols>
  <sheetData>
    <row r="1" spans="1:33" ht="28.35" customHeight="1">
      <c r="A1" s="18" t="s">
        <v>138</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row>
    <row r="2" spans="1:33">
      <c r="A2" s="67"/>
      <c r="B2" s="136"/>
      <c r="C2" s="136"/>
      <c r="D2" s="136"/>
      <c r="E2" s="136"/>
      <c r="F2" s="136"/>
      <c r="G2" s="136"/>
      <c r="H2" s="135"/>
      <c r="I2" s="135"/>
      <c r="J2" s="67"/>
      <c r="K2" s="67"/>
      <c r="L2" s="67"/>
      <c r="M2" s="67"/>
      <c r="N2" s="67"/>
      <c r="O2" s="67"/>
      <c r="P2" s="67"/>
      <c r="Q2" s="67"/>
      <c r="R2" s="67"/>
      <c r="S2" s="67"/>
      <c r="T2" s="67"/>
      <c r="U2" s="67"/>
      <c r="V2" s="67"/>
      <c r="W2" s="67"/>
      <c r="X2" s="67"/>
      <c r="Y2" s="67"/>
      <c r="Z2" s="67"/>
      <c r="AA2" s="67"/>
      <c r="AB2" s="67"/>
      <c r="AC2" s="67"/>
      <c r="AD2" s="67"/>
      <c r="AE2" s="67"/>
      <c r="AF2" s="67"/>
      <c r="AG2" s="67"/>
    </row>
    <row r="3" spans="1:33">
      <c r="A3" s="67" t="s">
        <v>51</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row>
    <row r="4" spans="1:33">
      <c r="A4" s="67"/>
      <c r="B4" s="221" t="s">
        <v>89</v>
      </c>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row>
    <row r="5" spans="1:33">
      <c r="A5" s="67"/>
      <c r="B5" s="220" t="s">
        <v>52</v>
      </c>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row>
    <row r="6" spans="1:33">
      <c r="A6" s="67"/>
      <c r="B6" s="232" t="s">
        <v>150</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row>
    <row r="7" spans="1:33">
      <c r="A7" s="67"/>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row>
    <row r="8" spans="1:33">
      <c r="A8" s="67"/>
      <c r="B8" s="67" t="s">
        <v>53</v>
      </c>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row>
    <row r="9" spans="1:33" ht="28.35" customHeight="1">
      <c r="A9" s="67"/>
      <c r="B9" s="231" t="s">
        <v>139</v>
      </c>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row>
    <row r="10" spans="1:33">
      <c r="A10" s="78" t="s">
        <v>54</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row>
    <row r="11" spans="1:33" ht="28.35" customHeight="1">
      <c r="A11" s="67"/>
      <c r="B11" s="231" t="s">
        <v>140</v>
      </c>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row>
    <row r="12" spans="1:33">
      <c r="A12" s="67" t="s">
        <v>55</v>
      </c>
      <c r="B12" s="75"/>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row>
    <row r="13" spans="1:33">
      <c r="A13" s="67"/>
      <c r="B13" s="34" t="s">
        <v>122</v>
      </c>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row>
    <row r="14" spans="1:33">
      <c r="A14" s="67"/>
      <c r="B14" s="34" t="s">
        <v>120</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row>
    <row r="15" spans="1:33">
      <c r="A15" s="143" t="s">
        <v>61</v>
      </c>
      <c r="B15" s="34"/>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row>
    <row r="16" spans="1:33" ht="41.25" customHeight="1">
      <c r="A16" s="67"/>
      <c r="B16" s="230" t="s">
        <v>126</v>
      </c>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row>
    <row r="17" spans="1:36">
      <c r="A17" s="34" t="s">
        <v>104</v>
      </c>
      <c r="B17" s="33"/>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row>
    <row r="18" spans="1:36">
      <c r="A18" s="67"/>
      <c r="B18" s="33" t="s">
        <v>103</v>
      </c>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row>
    <row r="19" spans="1:36">
      <c r="A19" s="67"/>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row>
    <row r="20" spans="1:36">
      <c r="A20" s="67"/>
      <c r="B20" s="226" t="s">
        <v>56</v>
      </c>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227"/>
      <c r="AG20" s="67"/>
    </row>
    <row r="21" spans="1:36">
      <c r="A21" s="67"/>
      <c r="B21" s="79">
        <v>1</v>
      </c>
      <c r="C21" s="79">
        <v>2</v>
      </c>
      <c r="D21" s="79">
        <v>3</v>
      </c>
      <c r="E21" s="79">
        <v>4</v>
      </c>
      <c r="F21" s="79">
        <v>5</v>
      </c>
      <c r="G21" s="79">
        <v>6</v>
      </c>
      <c r="H21" s="79">
        <v>7</v>
      </c>
      <c r="I21" s="79">
        <v>8</v>
      </c>
      <c r="J21" s="79">
        <v>9</v>
      </c>
      <c r="K21" s="79">
        <v>10</v>
      </c>
      <c r="L21" s="79">
        <v>11</v>
      </c>
      <c r="M21" s="79">
        <v>12</v>
      </c>
      <c r="N21" s="79">
        <v>13</v>
      </c>
      <c r="O21" s="79">
        <v>14</v>
      </c>
      <c r="P21" s="79">
        <v>15</v>
      </c>
      <c r="Q21" s="79">
        <v>16</v>
      </c>
      <c r="R21" s="79">
        <v>17</v>
      </c>
      <c r="S21" s="79">
        <v>18</v>
      </c>
      <c r="T21" s="79">
        <v>19</v>
      </c>
      <c r="U21" s="79">
        <v>20</v>
      </c>
      <c r="V21" s="79">
        <v>21</v>
      </c>
      <c r="W21" s="79">
        <v>22</v>
      </c>
      <c r="X21" s="79">
        <v>23</v>
      </c>
      <c r="Y21" s="79">
        <v>24</v>
      </c>
      <c r="Z21" s="79">
        <v>25</v>
      </c>
      <c r="AA21" s="79">
        <v>26</v>
      </c>
      <c r="AB21" s="79">
        <v>27</v>
      </c>
      <c r="AC21" s="79">
        <v>28</v>
      </c>
      <c r="AD21" s="79">
        <v>29</v>
      </c>
      <c r="AE21" s="79">
        <v>30</v>
      </c>
      <c r="AF21" s="79">
        <v>31</v>
      </c>
      <c r="AG21" s="67"/>
    </row>
    <row r="22" spans="1:36">
      <c r="A22" s="67"/>
      <c r="B22" s="226" t="s">
        <v>57</v>
      </c>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227"/>
      <c r="AG22" s="73" t="s">
        <v>58</v>
      </c>
    </row>
    <row r="23" spans="1:36">
      <c r="A23" s="67"/>
      <c r="B23" s="73">
        <v>30</v>
      </c>
      <c r="C23" s="73">
        <v>30</v>
      </c>
      <c r="D23" s="73">
        <v>30</v>
      </c>
      <c r="E23" s="73">
        <v>30</v>
      </c>
      <c r="F23" s="73">
        <v>30</v>
      </c>
      <c r="G23" s="73">
        <v>20</v>
      </c>
      <c r="H23" s="73">
        <v>20</v>
      </c>
      <c r="I23" s="73">
        <v>30</v>
      </c>
      <c r="J23" s="73">
        <v>30</v>
      </c>
      <c r="K23" s="73">
        <v>30</v>
      </c>
      <c r="L23" s="73">
        <v>30</v>
      </c>
      <c r="M23" s="73">
        <v>30</v>
      </c>
      <c r="N23" s="73">
        <v>20</v>
      </c>
      <c r="O23" s="73">
        <v>20</v>
      </c>
      <c r="P23" s="73">
        <v>29</v>
      </c>
      <c r="Q23" s="73">
        <v>29</v>
      </c>
      <c r="R23" s="73">
        <v>29</v>
      </c>
      <c r="S23" s="73">
        <v>29</v>
      </c>
      <c r="T23" s="73">
        <v>29</v>
      </c>
      <c r="U23" s="73">
        <v>20</v>
      </c>
      <c r="V23" s="73">
        <v>20</v>
      </c>
      <c r="W23" s="73">
        <v>29</v>
      </c>
      <c r="X23" s="73">
        <v>29</v>
      </c>
      <c r="Y23" s="73">
        <v>29</v>
      </c>
      <c r="Z23" s="73">
        <v>29</v>
      </c>
      <c r="AA23" s="73">
        <v>29</v>
      </c>
      <c r="AB23" s="73">
        <v>20</v>
      </c>
      <c r="AC23" s="73">
        <v>20</v>
      </c>
      <c r="AD23" s="73">
        <v>29</v>
      </c>
      <c r="AE23" s="73">
        <v>29</v>
      </c>
      <c r="AF23" s="73">
        <v>29</v>
      </c>
      <c r="AG23" s="80">
        <f>SUM(B23:AF23)</f>
        <v>837</v>
      </c>
    </row>
    <row r="24" spans="1:36">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row>
    <row r="25" spans="1:36">
      <c r="A25" s="67"/>
      <c r="B25" s="67" t="s">
        <v>59</v>
      </c>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row>
    <row r="26" spans="1:36">
      <c r="A26" s="67"/>
      <c r="B26" s="229">
        <v>837</v>
      </c>
      <c r="C26" s="229"/>
      <c r="D26" s="67" t="s">
        <v>60</v>
      </c>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row>
    <row r="27" spans="1:36">
      <c r="A27" s="143" t="s">
        <v>105</v>
      </c>
      <c r="B27" s="141"/>
      <c r="C27" s="141"/>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J27" s="142"/>
    </row>
    <row r="28" spans="1:36">
      <c r="A28" s="67"/>
      <c r="B28" s="220" t="s">
        <v>107</v>
      </c>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row>
    <row r="29" spans="1:36">
      <c r="A29" s="67"/>
      <c r="B29" s="228" t="s">
        <v>90</v>
      </c>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row>
    <row r="30" spans="1:36">
      <c r="B30" s="223"/>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row>
    <row r="31" spans="1:36">
      <c r="A31" s="144" t="s">
        <v>106</v>
      </c>
    </row>
    <row r="32" spans="1:36" ht="28.35" customHeight="1">
      <c r="B32" s="203" t="s">
        <v>141</v>
      </c>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row>
    <row r="33" spans="1:33">
      <c r="A33" s="144" t="s">
        <v>125</v>
      </c>
    </row>
    <row r="34" spans="1:33" ht="38.25" customHeight="1">
      <c r="B34" s="224" t="s">
        <v>148</v>
      </c>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row>
    <row r="35" spans="1:33" s="20" customFormat="1">
      <c r="B35" s="20" t="s">
        <v>147</v>
      </c>
    </row>
    <row r="36" spans="1:33" ht="28.35" customHeight="1">
      <c r="A36" s="157"/>
    </row>
    <row r="40" spans="1:33">
      <c r="B40" s="139"/>
    </row>
    <row r="41" spans="1:33">
      <c r="B41" s="139"/>
    </row>
  </sheetData>
  <sheetProtection algorithmName="SHA-512" hashValue="9oLJOdlsx7h7OBZRXFBWwgjmheAbEnmLiNes76fOBlV7uYM8fXdhAMewc+wBqWXaqLniPMw/+1XIiXQ+VN9aGQ==" saltValue="dnYNHQ5GRkO2avJjM5jHpg==" spinCount="100000" sheet="1" selectLockedCells="1"/>
  <customSheetViews>
    <customSheetView guid="{656F0A38-5FBD-488A-B876-F457D841F687}" showPageBreaks="1" fitToPage="1" topLeftCell="A15">
      <selection activeCell="N35" sqref="N35"/>
      <pageMargins left="0.78740157499999996" right="0.78740157499999996" top="0.984251969" bottom="0.984251969" header="0.4921259845" footer="0.4921259845"/>
      <pageSetup paperSize="9" scale="88" orientation="landscape" r:id="rId1"/>
      <headerFooter alignWithMargins="0">
        <oddHeader>&amp;LFreistaat Sachsen&amp;CPflegesatzkommission nach SGB XI&amp;RErläuterungen</oddHeader>
      </headerFooter>
    </customSheetView>
  </customSheetViews>
  <mergeCells count="13">
    <mergeCell ref="B16:AG16"/>
    <mergeCell ref="B11:AG11"/>
    <mergeCell ref="B4:AG4"/>
    <mergeCell ref="B5:AG5"/>
    <mergeCell ref="B6:AG7"/>
    <mergeCell ref="B9:AG9"/>
    <mergeCell ref="B32:AG32"/>
    <mergeCell ref="B34:AG34"/>
    <mergeCell ref="B22:AF22"/>
    <mergeCell ref="B20:AF20"/>
    <mergeCell ref="B29:AG30"/>
    <mergeCell ref="B28:AG28"/>
    <mergeCell ref="B26:C26"/>
  </mergeCells>
  <phoneticPr fontId="8" type="noConversion"/>
  <pageMargins left="0.78740157480314965" right="0.78740157480314965" top="0.98425196850393704" bottom="0.98425196850393704" header="0.51181102362204722" footer="0.51181102362204722"/>
  <pageSetup paperSize="9" scale="76" orientation="portrait"/>
  <headerFooter alignWithMargins="0">
    <oddHeader>&amp;LFreistaat Sachsen&amp;CPflegesatzkommission nach SGB XI&amp;RErläuterungen</oddHeader>
    <oddFooter>&amp;CBeschluss der PSK vom 25.05.2023</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Antrag</vt:lpstr>
      <vt:lpstr>Anlage 1</vt:lpstr>
      <vt:lpstr>Anlage 2</vt:lpstr>
      <vt:lpstr>Pflegebedürftige</vt:lpstr>
      <vt:lpstr>Berechnung</vt:lpstr>
      <vt:lpstr>Erläuterungen</vt:lpstr>
      <vt:lpstr>'Anlage 1'!Druckbereich</vt:lpstr>
      <vt:lpstr>'Anlage 2'!Druckbereich</vt:lpstr>
      <vt:lpstr>Antrag!Druckbereich</vt:lpstr>
      <vt:lpstr>Berechnung!Druckbereich</vt:lpstr>
      <vt:lpstr>Pflegebedürftige!Druckbereich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LVHS</dc:creator>
  <cp:lastModifiedBy>Berndt, Ines</cp:lastModifiedBy>
  <cp:lastPrinted>2021-03-23T08:03:46Z</cp:lastPrinted>
  <dcterms:created xsi:type="dcterms:W3CDTF">2012-04-20T08:56:47Z</dcterms:created>
  <dcterms:modified xsi:type="dcterms:W3CDTF">2023-05-25T11:10:19Z</dcterms:modified>
</cp:coreProperties>
</file>