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y.aok.de\HOME\BI00412\Desktop\GPP\ambulante Pflege\Wohlfahrtspflege Bayern\Dateien zum Hochladen Verg. 01.01.2023\"/>
    </mc:Choice>
  </mc:AlternateContent>
  <bookViews>
    <workbookView xWindow="0" yWindow="0" windowWidth="23040" windowHeight="885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K52" i="1" s="1"/>
  <c r="K51" i="1"/>
  <c r="K49" i="1"/>
  <c r="K50" i="1" s="1"/>
  <c r="J49" i="1"/>
  <c r="J50" i="1" s="1"/>
  <c r="K48" i="1"/>
  <c r="J47" i="1"/>
  <c r="K46" i="1"/>
  <c r="K47" i="1" s="1"/>
  <c r="J46" i="1"/>
  <c r="K45" i="1"/>
  <c r="I41" i="1"/>
  <c r="K41" i="1"/>
  <c r="I40" i="1"/>
  <c r="K40" i="1"/>
  <c r="I39" i="1"/>
  <c r="K39" i="1"/>
  <c r="K34" i="1"/>
  <c r="K31" i="1"/>
  <c r="K30" i="1"/>
  <c r="K26" i="1"/>
  <c r="K23" i="1"/>
  <c r="K22" i="1"/>
  <c r="K18" i="1"/>
  <c r="K15" i="1"/>
  <c r="K14" i="1"/>
  <c r="K10" i="1"/>
  <c r="K7" i="1"/>
  <c r="K6" i="1"/>
  <c r="K2" i="1"/>
  <c r="K37" i="1" s="1"/>
  <c r="J1" i="1"/>
  <c r="K11" i="1" l="1"/>
  <c r="K19" i="1"/>
  <c r="K27" i="1"/>
  <c r="K35" i="1"/>
  <c r="K8" i="1"/>
  <c r="K12" i="1"/>
  <c r="K16" i="1"/>
  <c r="K20" i="1"/>
  <c r="K24" i="1"/>
  <c r="K28" i="1"/>
  <c r="K32" i="1"/>
  <c r="K36" i="1"/>
  <c r="K9" i="1"/>
  <c r="K13" i="1"/>
  <c r="K17" i="1"/>
  <c r="K21" i="1"/>
  <c r="K25" i="1"/>
  <c r="K29" i="1"/>
  <c r="K33" i="1"/>
</calcChain>
</file>

<file path=xl/sharedStrings.xml><?xml version="1.0" encoding="utf-8"?>
<sst xmlns="http://schemas.openxmlformats.org/spreadsheetml/2006/main" count="90" uniqueCount="88">
  <si>
    <t>Steigerung:</t>
  </si>
  <si>
    <t>Punktwert:</t>
  </si>
  <si>
    <t>Leistungen</t>
  </si>
  <si>
    <t>Punkte</t>
  </si>
  <si>
    <t>01.04.2022 
EUR</t>
  </si>
  <si>
    <t>1a</t>
  </si>
  <si>
    <t>Lagern</t>
  </si>
  <si>
    <t>1b</t>
  </si>
  <si>
    <t>Hilfe beim An- und Auskleiden</t>
  </si>
  <si>
    <t>1c</t>
  </si>
  <si>
    <t>An- u.Ablegen v.Körperersatzstücken/Stützkors.</t>
  </si>
  <si>
    <t>1d</t>
  </si>
  <si>
    <t>Mund-, Zahn-, Zahnprothesenpflege</t>
  </si>
  <si>
    <t>1e</t>
  </si>
  <si>
    <t>Rasieren einschl. Gesichtspflege</t>
  </si>
  <si>
    <t>1f</t>
  </si>
  <si>
    <t>Kämmen</t>
  </si>
  <si>
    <t>1g</t>
  </si>
  <si>
    <t>Haarwäsche</t>
  </si>
  <si>
    <t>1h</t>
  </si>
  <si>
    <t>Nagelpflege / Fingernägel schneiden</t>
  </si>
  <si>
    <t>1i</t>
  </si>
  <si>
    <t>Nagelpflege / Fußnägel schneiden</t>
  </si>
  <si>
    <t>1k</t>
  </si>
  <si>
    <t>Hautpflege</t>
  </si>
  <si>
    <t>1l</t>
  </si>
  <si>
    <t>Entsorgung von Ausscheidungen oder Inkontinenzart.</t>
  </si>
  <si>
    <t>2a</t>
  </si>
  <si>
    <t>Teilkörperwäsche</t>
  </si>
  <si>
    <t>2b</t>
  </si>
  <si>
    <t>Ganzkörperwäsche</t>
  </si>
  <si>
    <t>Transfer</t>
  </si>
  <si>
    <t>4a</t>
  </si>
  <si>
    <t>Mundgerechtes Herrichten der Nahrung und Getränke</t>
  </si>
  <si>
    <t>4b</t>
  </si>
  <si>
    <t>Hilfe b.Essen und Trinken incl.mundger.Herr.d.N.</t>
  </si>
  <si>
    <t>4c</t>
  </si>
  <si>
    <t>Hilfe beim Trinken als alleinige Leistung</t>
  </si>
  <si>
    <t>4d</t>
  </si>
  <si>
    <t>Verabreichung von Sondennahrung</t>
  </si>
  <si>
    <t>Hilfe bei Darm- u.Blasenentl./Ausscheidungen</t>
  </si>
  <si>
    <t>Hilfe beim Verl. / Aufs. der Wohnung</t>
  </si>
  <si>
    <t>Begleitung bei Aktivitäten</t>
  </si>
  <si>
    <t>Beheizen der Wohnung</t>
  </si>
  <si>
    <t>10a</t>
  </si>
  <si>
    <t>Wechseln der Bettwäsche</t>
  </si>
  <si>
    <t>10b</t>
  </si>
  <si>
    <t>Betten machen/Wechseln von Teilen der Bettwäsche</t>
  </si>
  <si>
    <t>11a</t>
  </si>
  <si>
    <t>Waschen der Wäsche und der Kleidung</t>
  </si>
  <si>
    <t>11b</t>
  </si>
  <si>
    <t>Einräumen der Wäsche und der Kleidung</t>
  </si>
  <si>
    <t>12a</t>
  </si>
  <si>
    <t>Vorratseinkauf</t>
  </si>
  <si>
    <t>12b</t>
  </si>
  <si>
    <t>Besorgung</t>
  </si>
  <si>
    <t>Zubereitung einer warmen Mahlzeit</t>
  </si>
  <si>
    <t>Zubereitung einer sonstigen Mahlzeit</t>
  </si>
  <si>
    <t>15a</t>
  </si>
  <si>
    <t>Erstbesuch</t>
  </si>
  <si>
    <t>15b</t>
  </si>
  <si>
    <t>Änderung der Pflegeplanung</t>
  </si>
  <si>
    <t>b) Zeitvergütung</t>
  </si>
  <si>
    <t>Körperbezogene Pflegemaßnahmen</t>
  </si>
  <si>
    <t>je angefangene 5 Minuten</t>
  </si>
  <si>
    <t>Pflegerische Betreuungsmaßnahmen</t>
  </si>
  <si>
    <t>Hilfen bei der Haushaltsführung</t>
  </si>
  <si>
    <t>Ausbildungsumlagezuschlag nach § 33 Abs. 6 SGB XI: Summe der Kosten für Leistungskomplexe und Zeitabrechnung (%-Satz, von der Pflegeausbildungsfonds GmbH - PAF - festgelegt)</t>
  </si>
  <si>
    <t>%</t>
  </si>
  <si>
    <t>Anfahrtspauschale 6:00-21.00 Uhr 100 %</t>
  </si>
  <si>
    <t>Anfahrtspauschale 6:00-21.00 Uhr 50 %</t>
  </si>
  <si>
    <t>Anfahrtspauschale 6:00-21.00 Uhr 25%</t>
  </si>
  <si>
    <t>Anfahrtspauschale 21:01-5:59 Uhr 100 %</t>
  </si>
  <si>
    <t>Anfahrtspauschale 21:01-5:59 Uhr 50 %</t>
  </si>
  <si>
    <t>Anfahrtspauschale 21:01-5.59 Uhr 25 %</t>
  </si>
  <si>
    <t>Anfahrtspauschale in amb.betr. WGs ohne HKP (kein integrierter Pflegedienst) zw. 06.00 - 21.00 Uhr</t>
  </si>
  <si>
    <t>Anfahrtspauschale in amb.betr. WGs mit HKP (kein integrierter Pflegedienst) zw. 06.00 - 21.00 Uhr</t>
  </si>
  <si>
    <t>Anfahrtspauschale in amb.betr. WGs ohne HKP (kein integrierter Pflegedienst) zw. 21.01 - 05.59 Uhr</t>
  </si>
  <si>
    <t>Anfahrtspauschale in amb.betr. WGs mit HKP (kein integrierter Pflegedienst) zw. 21.01 - 05.59 Uhr</t>
  </si>
  <si>
    <t>Datum, Unterschrift Pflegedienst</t>
  </si>
  <si>
    <t>Datum, Unterschrift Pflegebedürftiger</t>
  </si>
  <si>
    <r>
      <t xml:space="preserve">           </t>
    </r>
    <r>
      <rPr>
        <b/>
        <sz val="10"/>
        <rFont val="Arial"/>
        <family val="2"/>
      </rPr>
      <t>a) Leistungskomplexe</t>
    </r>
  </si>
  <si>
    <t>Anzahl</t>
  </si>
  <si>
    <t>Summe</t>
  </si>
  <si>
    <t>Preis</t>
  </si>
  <si>
    <t>Gesamtsumme</t>
  </si>
  <si>
    <t>Sachkostenpauschale je Hausbesuch wegen Wegfall Rettungsschirm (Hausbesuch nur SGB XI-Leistungen)</t>
  </si>
  <si>
    <t>Sachkostenpauschale je Hausbesuch wegen Wegfall Rettungsschirm (Hausbesuch SGB XI-Leistungen mit häuslicher Krankenpflege oder Leistungen aus anderen Leistungsbereichen)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</si>
</sst>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"/>
    <numFmt numFmtId="165" formatCode="#,#00"/>
    <numFmt numFmtId="166" formatCode="#,#00.000"/>
    <numFmt numFmtId="167" formatCode="#,##0.00&quot; EUR&quot;"/>
    <numFmt numFmtId="168" formatCode="#,##0.00\ [$€-1];[Red]\-#,##0.00\ [$€-1]"/>
    <numFmt numFmtId="169" formatCode="_-* #,##0.00\ [$€-407]_-;\-* #,##0.00\ [$€-407]_-;_-* &quot;-&quot;??\ [$€-407]_-;_-@_-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/>
  </cellStyleXfs>
  <cellXfs count="104">
    <xf numFmtId="0" fontId="0" fillId="0" borderId="0" xfId="0"/>
    <xf numFmtId="0" fontId="4" fillId="2" borderId="0" xfId="3" applyFill="1" applyBorder="1" applyProtection="1">
      <protection hidden="1"/>
    </xf>
    <xf numFmtId="10" fontId="5" fillId="2" borderId="1" xfId="2" applyNumberFormat="1" applyFont="1" applyFill="1" applyBorder="1" applyProtection="1">
      <protection hidden="1"/>
    </xf>
    <xf numFmtId="164" fontId="5" fillId="2" borderId="1" xfId="2" applyNumberFormat="1" applyFont="1" applyFill="1" applyBorder="1" applyProtection="1">
      <protection hidden="1"/>
    </xf>
    <xf numFmtId="164" fontId="5" fillId="0" borderId="2" xfId="3" applyNumberFormat="1" applyFont="1" applyBorder="1" applyProtection="1">
      <protection hidden="1"/>
    </xf>
    <xf numFmtId="0" fontId="2" fillId="2" borderId="0" xfId="3" applyFont="1" applyFill="1" applyBorder="1" applyProtection="1">
      <protection hidden="1"/>
    </xf>
    <xf numFmtId="0" fontId="6" fillId="3" borderId="6" xfId="3" applyFont="1" applyFill="1" applyBorder="1" applyAlignment="1" applyProtection="1">
      <alignment horizontal="center"/>
      <protection hidden="1"/>
    </xf>
    <xf numFmtId="2" fontId="6" fillId="3" borderId="10" xfId="3" applyNumberFormat="1" applyFont="1" applyFill="1" applyBorder="1" applyAlignment="1" applyProtection="1">
      <alignment horizontal="center"/>
      <protection hidden="1"/>
    </xf>
    <xf numFmtId="165" fontId="7" fillId="3" borderId="11" xfId="3" applyNumberFormat="1" applyFont="1" applyFill="1" applyBorder="1" applyAlignment="1" applyProtection="1">
      <alignment horizontal="left"/>
      <protection hidden="1"/>
    </xf>
    <xf numFmtId="0" fontId="7" fillId="3" borderId="12" xfId="3" applyFont="1" applyFill="1" applyBorder="1" applyProtection="1">
      <protection hidden="1"/>
    </xf>
    <xf numFmtId="0" fontId="7" fillId="3" borderId="13" xfId="3" applyFont="1" applyFill="1" applyBorder="1" applyProtection="1">
      <protection hidden="1"/>
    </xf>
    <xf numFmtId="0" fontId="7" fillId="3" borderId="14" xfId="3" applyFont="1" applyFill="1" applyBorder="1" applyProtection="1">
      <protection hidden="1"/>
    </xf>
    <xf numFmtId="0" fontId="7" fillId="3" borderId="1" xfId="3" applyFont="1" applyFill="1" applyBorder="1" applyAlignment="1" applyProtection="1">
      <alignment horizontal="center"/>
      <protection hidden="1"/>
    </xf>
    <xf numFmtId="4" fontId="4" fillId="2" borderId="0" xfId="3" applyNumberFormat="1" applyFill="1" applyBorder="1" applyProtection="1">
      <protection hidden="1"/>
    </xf>
    <xf numFmtId="166" fontId="4" fillId="0" borderId="0" xfId="3" quotePrefix="1" applyNumberFormat="1" applyBorder="1" applyAlignment="1" applyProtection="1">
      <alignment horizontal="left"/>
      <protection hidden="1"/>
    </xf>
    <xf numFmtId="44" fontId="5" fillId="2" borderId="1" xfId="1" applyFont="1" applyFill="1" applyBorder="1" applyProtection="1">
      <protection hidden="1"/>
    </xf>
    <xf numFmtId="0" fontId="7" fillId="3" borderId="15" xfId="3" applyFont="1" applyFill="1" applyBorder="1" applyAlignment="1" applyProtection="1">
      <alignment horizontal="left"/>
      <protection hidden="1"/>
    </xf>
    <xf numFmtId="0" fontId="7" fillId="3" borderId="16" xfId="3" applyFont="1" applyFill="1" applyBorder="1" applyProtection="1">
      <protection hidden="1"/>
    </xf>
    <xf numFmtId="0" fontId="7" fillId="3" borderId="17" xfId="3" applyFont="1" applyFill="1" applyBorder="1" applyProtection="1">
      <protection hidden="1"/>
    </xf>
    <xf numFmtId="0" fontId="7" fillId="3" borderId="18" xfId="3" applyFont="1" applyFill="1" applyBorder="1" applyProtection="1">
      <protection hidden="1"/>
    </xf>
    <xf numFmtId="0" fontId="7" fillId="3" borderId="2" xfId="3" applyFont="1" applyFill="1" applyBorder="1" applyAlignment="1" applyProtection="1">
      <alignment horizontal="center"/>
      <protection hidden="1"/>
    </xf>
    <xf numFmtId="0" fontId="7" fillId="3" borderId="11" xfId="3" applyNumberFormat="1" applyFont="1" applyFill="1" applyBorder="1" applyAlignment="1" applyProtection="1">
      <alignment horizontal="left"/>
      <protection hidden="1"/>
    </xf>
    <xf numFmtId="0" fontId="7" fillId="3" borderId="6" xfId="3" applyFont="1" applyFill="1" applyBorder="1" applyAlignment="1" applyProtection="1">
      <alignment horizontal="center"/>
      <protection hidden="1"/>
    </xf>
    <xf numFmtId="0" fontId="7" fillId="3" borderId="19" xfId="3" applyFont="1" applyFill="1" applyBorder="1" applyProtection="1">
      <protection hidden="1"/>
    </xf>
    <xf numFmtId="0" fontId="7" fillId="3" borderId="20" xfId="3" applyFont="1" applyFill="1" applyBorder="1" applyProtection="1">
      <protection hidden="1"/>
    </xf>
    <xf numFmtId="0" fontId="7" fillId="3" borderId="21" xfId="3" applyFont="1" applyFill="1" applyBorder="1" applyAlignment="1" applyProtection="1">
      <alignment horizontal="center"/>
      <protection hidden="1"/>
    </xf>
    <xf numFmtId="0" fontId="7" fillId="3" borderId="22" xfId="3" applyFont="1" applyFill="1" applyBorder="1" applyAlignment="1" applyProtection="1">
      <alignment horizontal="left"/>
      <protection hidden="1"/>
    </xf>
    <xf numFmtId="0" fontId="7" fillId="3" borderId="23" xfId="3" applyFont="1" applyFill="1" applyBorder="1" applyProtection="1">
      <protection hidden="1"/>
    </xf>
    <xf numFmtId="0" fontId="7" fillId="3" borderId="11" xfId="3" applyFont="1" applyFill="1" applyBorder="1" applyAlignment="1" applyProtection="1">
      <alignment horizontal="left"/>
      <protection hidden="1"/>
    </xf>
    <xf numFmtId="0" fontId="7" fillId="3" borderId="24" xfId="3" applyFont="1" applyFill="1" applyBorder="1" applyAlignment="1" applyProtection="1">
      <alignment horizontal="left"/>
      <protection hidden="1"/>
    </xf>
    <xf numFmtId="0" fontId="7" fillId="3" borderId="25" xfId="3" applyFont="1" applyFill="1" applyBorder="1" applyProtection="1">
      <protection hidden="1"/>
    </xf>
    <xf numFmtId="0" fontId="7" fillId="3" borderId="8" xfId="3" applyFont="1" applyFill="1" applyBorder="1" applyProtection="1">
      <protection hidden="1"/>
    </xf>
    <xf numFmtId="0" fontId="9" fillId="3" borderId="8" xfId="3" applyFont="1" applyFill="1" applyBorder="1" applyAlignment="1" applyProtection="1">
      <alignment horizontal="left"/>
      <protection hidden="1"/>
    </xf>
    <xf numFmtId="0" fontId="9" fillId="3" borderId="26" xfId="3" applyFont="1" applyFill="1" applyBorder="1" applyAlignment="1" applyProtection="1">
      <alignment horizontal="left"/>
      <protection hidden="1"/>
    </xf>
    <xf numFmtId="0" fontId="4" fillId="3" borderId="10" xfId="3" applyFill="1" applyBorder="1" applyAlignment="1" applyProtection="1">
      <alignment horizontal="center"/>
      <protection hidden="1"/>
    </xf>
    <xf numFmtId="0" fontId="3" fillId="0" borderId="27" xfId="4" applyFont="1" applyBorder="1"/>
    <xf numFmtId="0" fontId="4" fillId="0" borderId="0" xfId="3" applyProtection="1">
      <protection hidden="1"/>
    </xf>
    <xf numFmtId="14" fontId="11" fillId="2" borderId="0" xfId="3" applyNumberFormat="1" applyFont="1" applyFill="1" applyBorder="1" applyAlignment="1" applyProtection="1">
      <alignment horizontal="center" vertical="center" textRotation="90"/>
      <protection hidden="1"/>
    </xf>
    <xf numFmtId="167" fontId="8" fillId="3" borderId="28" xfId="0" applyNumberFormat="1" applyFont="1" applyFill="1" applyBorder="1" applyAlignment="1" applyProtection="1">
      <alignment horizontal="right"/>
      <protection hidden="1"/>
    </xf>
    <xf numFmtId="4" fontId="4" fillId="2" borderId="28" xfId="3" applyNumberFormat="1" applyFill="1" applyBorder="1" applyProtection="1">
      <protection hidden="1"/>
    </xf>
    <xf numFmtId="44" fontId="4" fillId="2" borderId="28" xfId="1" applyFont="1" applyFill="1" applyBorder="1" applyProtection="1">
      <protection hidden="1"/>
    </xf>
    <xf numFmtId="0" fontId="4" fillId="2" borderId="0" xfId="3" applyFill="1" applyProtection="1">
      <protection hidden="1"/>
    </xf>
    <xf numFmtId="2" fontId="10" fillId="0" borderId="0" xfId="0" applyNumberFormat="1" applyFont="1"/>
    <xf numFmtId="44" fontId="4" fillId="2" borderId="0" xfId="1" applyFont="1" applyFill="1" applyProtection="1">
      <protection hidden="1"/>
    </xf>
    <xf numFmtId="0" fontId="1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4" fillId="2" borderId="0" xfId="3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0" fontId="15" fillId="0" borderId="28" xfId="0" applyNumberFormat="1" applyFont="1" applyBorder="1" applyAlignment="1">
      <alignment horizontal="right"/>
    </xf>
    <xf numFmtId="0" fontId="15" fillId="0" borderId="28" xfId="0" quotePrefix="1" applyFont="1" applyBorder="1" applyAlignment="1" applyProtection="1">
      <alignment horizontal="left"/>
      <protection locked="0"/>
    </xf>
    <xf numFmtId="0" fontId="0" fillId="0" borderId="28" xfId="0" applyBorder="1"/>
    <xf numFmtId="169" fontId="8" fillId="3" borderId="11" xfId="3" applyNumberFormat="1" applyFont="1" applyFill="1" applyBorder="1" applyAlignment="1" applyProtection="1">
      <alignment horizontal="center"/>
      <protection hidden="1"/>
    </xf>
    <xf numFmtId="169" fontId="8" fillId="3" borderId="28" xfId="0" applyNumberFormat="1" applyFont="1" applyFill="1" applyBorder="1" applyAlignment="1" applyProtection="1">
      <alignment horizontal="right"/>
      <protection hidden="1"/>
    </xf>
    <xf numFmtId="169" fontId="4" fillId="2" borderId="0" xfId="3" applyNumberFormat="1" applyFill="1" applyProtection="1">
      <protection hidden="1"/>
    </xf>
    <xf numFmtId="168" fontId="12" fillId="0" borderId="16" xfId="0" applyNumberFormat="1" applyFont="1" applyBorder="1" applyAlignment="1"/>
    <xf numFmtId="0" fontId="17" fillId="2" borderId="0" xfId="3" applyFont="1" applyFill="1" applyProtection="1">
      <protection hidden="1"/>
    </xf>
    <xf numFmtId="0" fontId="17" fillId="2" borderId="0" xfId="3" applyFont="1" applyFill="1" applyBorder="1" applyProtection="1">
      <protection hidden="1"/>
    </xf>
    <xf numFmtId="0" fontId="13" fillId="0" borderId="19" xfId="0" applyFont="1" applyBorder="1" applyAlignment="1"/>
    <xf numFmtId="167" fontId="8" fillId="3" borderId="32" xfId="0" applyNumberFormat="1" applyFont="1" applyFill="1" applyBorder="1" applyAlignment="1" applyProtection="1">
      <alignment horizontal="right"/>
      <protection hidden="1"/>
    </xf>
    <xf numFmtId="167" fontId="8" fillId="3" borderId="17" xfId="0" applyNumberFormat="1" applyFont="1" applyFill="1" applyBorder="1" applyAlignment="1" applyProtection="1">
      <alignment horizontal="right"/>
      <protection hidden="1"/>
    </xf>
    <xf numFmtId="167" fontId="8" fillId="3" borderId="27" xfId="0" applyNumberFormat="1" applyFont="1" applyFill="1" applyBorder="1" applyAlignment="1" applyProtection="1">
      <alignment horizontal="right"/>
      <protection hidden="1"/>
    </xf>
    <xf numFmtId="169" fontId="8" fillId="3" borderId="27" xfId="0" applyNumberFormat="1" applyFont="1" applyFill="1" applyBorder="1" applyAlignment="1" applyProtection="1">
      <alignment horizontal="right"/>
      <protection hidden="1"/>
    </xf>
    <xf numFmtId="0" fontId="4" fillId="2" borderId="28" xfId="3" applyFill="1" applyBorder="1" applyAlignment="1" applyProtection="1">
      <alignment wrapText="1"/>
      <protection hidden="1"/>
    </xf>
    <xf numFmtId="0" fontId="4" fillId="2" borderId="28" xfId="3" applyFill="1" applyBorder="1" applyProtection="1">
      <protection hidden="1"/>
    </xf>
    <xf numFmtId="0" fontId="0" fillId="0" borderId="18" xfId="0" applyBorder="1"/>
    <xf numFmtId="0" fontId="0" fillId="0" borderId="17" xfId="0" applyBorder="1"/>
    <xf numFmtId="8" fontId="3" fillId="0" borderId="28" xfId="0" applyNumberFormat="1" applyFont="1" applyBorder="1"/>
    <xf numFmtId="0" fontId="4" fillId="2" borderId="19" xfId="3" applyFill="1" applyBorder="1" applyProtection="1">
      <protection hidden="1"/>
    </xf>
    <xf numFmtId="2" fontId="10" fillId="0" borderId="19" xfId="0" applyNumberFormat="1" applyFont="1" applyBorder="1"/>
    <xf numFmtId="4" fontId="4" fillId="2" borderId="19" xfId="3" applyNumberFormat="1" applyFill="1" applyBorder="1" applyProtection="1">
      <protection hidden="1"/>
    </xf>
    <xf numFmtId="44" fontId="4" fillId="2" borderId="19" xfId="1" applyFont="1" applyFill="1" applyBorder="1" applyProtection="1">
      <protection hidden="1"/>
    </xf>
    <xf numFmtId="0" fontId="13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left" wrapText="1"/>
    </xf>
    <xf numFmtId="0" fontId="4" fillId="2" borderId="28" xfId="3" applyFill="1" applyBorder="1" applyAlignment="1" applyProtection="1">
      <alignment horizontal="left" wrapText="1"/>
      <protection hidden="1"/>
    </xf>
    <xf numFmtId="0" fontId="4" fillId="2" borderId="0" xfId="3" applyFill="1" applyAlignment="1" applyProtection="1">
      <alignment horizontal="left" wrapText="1"/>
      <protection hidden="1"/>
    </xf>
    <xf numFmtId="0" fontId="4" fillId="2" borderId="16" xfId="3" applyFill="1" applyBorder="1" applyAlignment="1" applyProtection="1">
      <alignment horizontal="left"/>
      <protection hidden="1"/>
    </xf>
    <xf numFmtId="0" fontId="4" fillId="2" borderId="17" xfId="3" applyFill="1" applyBorder="1" applyAlignment="1" applyProtection="1">
      <alignment horizontal="left"/>
      <protection hidden="1"/>
    </xf>
    <xf numFmtId="0" fontId="4" fillId="2" borderId="18" xfId="3" applyFill="1" applyBorder="1" applyAlignment="1" applyProtection="1">
      <alignment horizontal="left"/>
      <protection hidden="1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68" fontId="12" fillId="0" borderId="17" xfId="0" applyNumberFormat="1" applyFont="1" applyBorder="1" applyAlignment="1">
      <alignment horizontal="center"/>
    </xf>
    <xf numFmtId="168" fontId="12" fillId="0" borderId="1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6" fillId="3" borderId="6" xfId="3" applyNumberFormat="1" applyFont="1" applyFill="1" applyBorder="1" applyAlignment="1" applyProtection="1">
      <alignment horizontal="center" vertical="top" wrapText="1"/>
      <protection hidden="1"/>
    </xf>
    <xf numFmtId="2" fontId="6" fillId="3" borderId="10" xfId="3" applyNumberFormat="1" applyFont="1" applyFill="1" applyBorder="1" applyAlignment="1" applyProtection="1">
      <alignment horizontal="center" vertical="top"/>
      <protection hidden="1"/>
    </xf>
    <xf numFmtId="2" fontId="6" fillId="3" borderId="6" xfId="3" quotePrefix="1" applyNumberFormat="1" applyFont="1" applyFill="1" applyBorder="1" applyAlignment="1" applyProtection="1">
      <alignment horizontal="center" vertical="top" wrapText="1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0" fontId="7" fillId="3" borderId="30" xfId="3" applyFont="1" applyFill="1" applyBorder="1" applyAlignment="1" applyProtection="1">
      <alignment horizontal="left" wrapText="1"/>
      <protection hidden="1"/>
    </xf>
    <xf numFmtId="0" fontId="7" fillId="3" borderId="31" xfId="3" applyFont="1" applyFill="1" applyBorder="1" applyAlignment="1" applyProtection="1">
      <alignment horizontal="left" wrapText="1"/>
      <protection hidden="1"/>
    </xf>
    <xf numFmtId="0" fontId="4" fillId="2" borderId="16" xfId="3" applyFill="1" applyBorder="1" applyAlignment="1" applyProtection="1">
      <alignment horizontal="center" wrapText="1"/>
      <protection hidden="1"/>
    </xf>
    <xf numFmtId="0" fontId="4" fillId="2" borderId="17" xfId="3" applyFill="1" applyBorder="1" applyAlignment="1" applyProtection="1">
      <alignment horizontal="center" wrapText="1"/>
      <protection hidden="1"/>
    </xf>
    <xf numFmtId="0" fontId="4" fillId="2" borderId="18" xfId="3" applyFill="1" applyBorder="1" applyAlignment="1" applyProtection="1">
      <alignment horizontal="center" wrapText="1"/>
      <protection hidden="1"/>
    </xf>
    <xf numFmtId="2" fontId="0" fillId="0" borderId="28" xfId="0" applyNumberFormat="1" applyFont="1" applyBorder="1" applyAlignment="1">
      <alignment horizontal="left" wrapText="1"/>
    </xf>
    <xf numFmtId="0" fontId="6" fillId="3" borderId="3" xfId="3" applyFont="1" applyFill="1" applyBorder="1" applyAlignment="1" applyProtection="1">
      <alignment horizontal="center"/>
      <protection hidden="1"/>
    </xf>
    <xf numFmtId="0" fontId="6" fillId="3" borderId="4" xfId="3" applyFont="1" applyFill="1" applyBorder="1" applyAlignment="1" applyProtection="1">
      <alignment horizontal="center"/>
      <protection hidden="1"/>
    </xf>
    <xf numFmtId="0" fontId="6" fillId="3" borderId="5" xfId="3" applyFont="1" applyFill="1" applyBorder="1" applyAlignment="1" applyProtection="1">
      <alignment horizontal="center"/>
      <protection hidden="1"/>
    </xf>
    <xf numFmtId="0" fontId="4" fillId="3" borderId="7" xfId="3" applyFont="1" applyFill="1" applyBorder="1" applyAlignment="1" applyProtection="1">
      <alignment horizontal="left" vertical="center"/>
      <protection hidden="1"/>
    </xf>
    <xf numFmtId="0" fontId="4" fillId="3" borderId="8" xfId="3" applyFont="1" applyFill="1" applyBorder="1" applyAlignment="1" applyProtection="1">
      <alignment horizontal="left" vertical="center"/>
      <protection hidden="1"/>
    </xf>
    <xf numFmtId="0" fontId="4" fillId="3" borderId="9" xfId="3" applyFont="1" applyFill="1" applyBorder="1" applyAlignment="1" applyProtection="1">
      <alignment horizontal="left" vertical="center"/>
      <protection hidden="1"/>
    </xf>
  </cellXfs>
  <cellStyles count="5">
    <cellStyle name="Prozent" xfId="2" builtinId="5"/>
    <cellStyle name="Standard" xfId="0" builtinId="0"/>
    <cellStyle name="Standard 2 2" xfId="4"/>
    <cellStyle name="Standard 3" xfId="3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WB%20ArbGrp\DWB%20AG%20AmbPfl\DWB%20AG%20AmbPfl%20Daten\Ablage%20ab%202022\SGB%20XI\Kollektivvereinbarungen\Verhandlungen%20ab%202023\Kalkulation%20ab%2001-01-2023\2021-02-15-Berechnung%20der%20Einzelerh&#246;h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Erhöhung"/>
      <sheetName val="SGB XI Leistungen"/>
      <sheetName val="SGB XI Tabelle Gack"/>
      <sheetName val="GR SGB XI Tabelle Gack"/>
      <sheetName val="SGB V Leistungen "/>
      <sheetName val="SGB V Anleitungen"/>
    </sheetNames>
    <sheetDataSet>
      <sheetData sheetId="0" refreshError="1"/>
      <sheetData sheetId="1" refreshError="1">
        <row r="2">
          <cell r="J2">
            <v>1.6500000000000001E-2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selection activeCell="Q43" sqref="Q43"/>
    </sheetView>
  </sheetViews>
  <sheetFormatPr baseColWidth="10" defaultRowHeight="12.75" x14ac:dyDescent="0.2"/>
  <cols>
    <col min="1" max="1" width="7.5703125" customWidth="1"/>
    <col min="2" max="2" width="14.42578125" customWidth="1"/>
    <col min="5" max="5" width="5.42578125" customWidth="1"/>
    <col min="6" max="6" width="1.140625" hidden="1" customWidth="1"/>
    <col min="7" max="7" width="7.42578125" customWidth="1"/>
    <col min="8" max="10" width="0" hidden="1" customWidth="1"/>
    <col min="11" max="11" width="8.85546875" bestFit="1" customWidth="1"/>
    <col min="12" max="12" width="9.140625" customWidth="1"/>
    <col min="13" max="13" width="10.28515625" customWidth="1"/>
  </cols>
  <sheetData>
    <row r="1" spans="1:13" ht="15.75" thickBot="1" x14ac:dyDescent="0.3">
      <c r="A1" s="1"/>
      <c r="B1" s="1"/>
      <c r="C1" s="1"/>
      <c r="D1" s="1"/>
      <c r="E1" s="91" t="s">
        <v>0</v>
      </c>
      <c r="F1" s="91"/>
      <c r="G1" s="91"/>
      <c r="H1" s="1"/>
      <c r="I1" s="1"/>
      <c r="J1" s="2">
        <f>'[1]SGB XI Leistungen'!J2</f>
        <v>1.6500000000000001E-2</v>
      </c>
      <c r="K1" s="2">
        <v>0.03</v>
      </c>
    </row>
    <row r="2" spans="1:13" ht="15" x14ac:dyDescent="0.25">
      <c r="A2" s="1"/>
      <c r="B2" s="1"/>
      <c r="C2" s="1"/>
      <c r="D2" s="1"/>
      <c r="E2" s="48"/>
      <c r="F2" s="49" t="s">
        <v>1</v>
      </c>
      <c r="G2" s="49"/>
      <c r="H2" s="1"/>
      <c r="I2" s="1"/>
      <c r="J2" s="3">
        <v>6.54E-2</v>
      </c>
      <c r="K2" s="4">
        <f>ROUND(J2*(1+$K$1),4)</f>
        <v>6.7400000000000002E-2</v>
      </c>
    </row>
    <row r="3" spans="1:13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5"/>
      <c r="K3" s="5"/>
    </row>
    <row r="4" spans="1:13" x14ac:dyDescent="0.2">
      <c r="A4" s="98" t="s">
        <v>2</v>
      </c>
      <c r="B4" s="99"/>
      <c r="C4" s="99"/>
      <c r="D4" s="99"/>
      <c r="E4" s="99"/>
      <c r="F4" s="100"/>
      <c r="G4" s="6" t="s">
        <v>3</v>
      </c>
      <c r="H4" s="1"/>
      <c r="I4" s="1"/>
      <c r="J4" s="88" t="s">
        <v>4</v>
      </c>
      <c r="K4" s="90" t="s">
        <v>84</v>
      </c>
      <c r="L4" s="84" t="s">
        <v>82</v>
      </c>
      <c r="M4" s="84" t="s">
        <v>83</v>
      </c>
    </row>
    <row r="5" spans="1:13" ht="13.5" thickBot="1" x14ac:dyDescent="0.25">
      <c r="A5" s="101" t="s">
        <v>81</v>
      </c>
      <c r="B5" s="102"/>
      <c r="C5" s="102"/>
      <c r="D5" s="102"/>
      <c r="E5" s="102"/>
      <c r="F5" s="103"/>
      <c r="G5" s="7"/>
      <c r="H5" s="1"/>
      <c r="I5" s="1"/>
      <c r="J5" s="89"/>
      <c r="K5" s="89"/>
      <c r="L5" s="85"/>
      <c r="M5" s="85"/>
    </row>
    <row r="6" spans="1:13" ht="15.75" thickBot="1" x14ac:dyDescent="0.3">
      <c r="A6" s="8" t="s">
        <v>5</v>
      </c>
      <c r="B6" s="9" t="s">
        <v>6</v>
      </c>
      <c r="C6" s="10"/>
      <c r="D6" s="10"/>
      <c r="E6" s="10"/>
      <c r="F6" s="11"/>
      <c r="G6" s="12">
        <v>50</v>
      </c>
      <c r="H6" s="13"/>
      <c r="I6" s="14"/>
      <c r="J6" s="15">
        <v>3.27</v>
      </c>
      <c r="K6" s="53">
        <f>G6*$K$2</f>
        <v>3.37</v>
      </c>
      <c r="L6" s="52"/>
      <c r="M6" s="52"/>
    </row>
    <row r="7" spans="1:13" ht="15.75" thickBot="1" x14ac:dyDescent="0.3">
      <c r="A7" s="16" t="s">
        <v>7</v>
      </c>
      <c r="B7" s="17" t="s">
        <v>8</v>
      </c>
      <c r="C7" s="18"/>
      <c r="D7" s="18"/>
      <c r="E7" s="18"/>
      <c r="F7" s="19"/>
      <c r="G7" s="20">
        <v>50</v>
      </c>
      <c r="H7" s="13"/>
      <c r="I7" s="14"/>
      <c r="J7" s="15">
        <v>3.27</v>
      </c>
      <c r="K7" s="53">
        <f t="shared" ref="K7:K37" si="0">G7*$K$2</f>
        <v>3.37</v>
      </c>
      <c r="L7" s="52"/>
      <c r="M7" s="52"/>
    </row>
    <row r="8" spans="1:13" ht="15.75" thickBot="1" x14ac:dyDescent="0.3">
      <c r="A8" s="16" t="s">
        <v>9</v>
      </c>
      <c r="B8" s="17" t="s">
        <v>10</v>
      </c>
      <c r="C8" s="18"/>
      <c r="D8" s="18"/>
      <c r="E8" s="18"/>
      <c r="F8" s="19"/>
      <c r="G8" s="20">
        <v>40</v>
      </c>
      <c r="H8" s="13"/>
      <c r="I8" s="14"/>
      <c r="J8" s="15">
        <v>2.62</v>
      </c>
      <c r="K8" s="53">
        <f t="shared" si="0"/>
        <v>2.6960000000000002</v>
      </c>
      <c r="L8" s="52"/>
      <c r="M8" s="52"/>
    </row>
    <row r="9" spans="1:13" ht="15.75" thickBot="1" x14ac:dyDescent="0.3">
      <c r="A9" s="16" t="s">
        <v>11</v>
      </c>
      <c r="B9" s="17" t="s">
        <v>12</v>
      </c>
      <c r="C9" s="18"/>
      <c r="D9" s="18"/>
      <c r="E9" s="18"/>
      <c r="F9" s="19"/>
      <c r="G9" s="20">
        <v>50</v>
      </c>
      <c r="H9" s="13"/>
      <c r="I9" s="14"/>
      <c r="J9" s="15">
        <v>3.27</v>
      </c>
      <c r="K9" s="53">
        <f t="shared" si="0"/>
        <v>3.37</v>
      </c>
      <c r="L9" s="52"/>
      <c r="M9" s="52"/>
    </row>
    <row r="10" spans="1:13" ht="15.75" thickBot="1" x14ac:dyDescent="0.3">
      <c r="A10" s="16" t="s">
        <v>13</v>
      </c>
      <c r="B10" s="17" t="s">
        <v>14</v>
      </c>
      <c r="C10" s="18"/>
      <c r="D10" s="18"/>
      <c r="E10" s="18"/>
      <c r="F10" s="19"/>
      <c r="G10" s="20">
        <v>50</v>
      </c>
      <c r="H10" s="13"/>
      <c r="I10" s="14"/>
      <c r="J10" s="15">
        <v>3.27</v>
      </c>
      <c r="K10" s="53">
        <f t="shared" si="0"/>
        <v>3.37</v>
      </c>
      <c r="L10" s="52"/>
      <c r="M10" s="52"/>
    </row>
    <row r="11" spans="1:13" ht="15.75" thickBot="1" x14ac:dyDescent="0.3">
      <c r="A11" s="16" t="s">
        <v>15</v>
      </c>
      <c r="B11" s="17" t="s">
        <v>16</v>
      </c>
      <c r="C11" s="18"/>
      <c r="D11" s="18"/>
      <c r="E11" s="18"/>
      <c r="F11" s="19"/>
      <c r="G11" s="20">
        <v>20</v>
      </c>
      <c r="H11" s="13"/>
      <c r="I11" s="14"/>
      <c r="J11" s="15">
        <v>1.31</v>
      </c>
      <c r="K11" s="53">
        <f t="shared" si="0"/>
        <v>1.3480000000000001</v>
      </c>
      <c r="L11" s="52"/>
      <c r="M11" s="52"/>
    </row>
    <row r="12" spans="1:13" ht="15.75" thickBot="1" x14ac:dyDescent="0.3">
      <c r="A12" s="16" t="s">
        <v>17</v>
      </c>
      <c r="B12" s="17" t="s">
        <v>18</v>
      </c>
      <c r="C12" s="18"/>
      <c r="D12" s="18"/>
      <c r="E12" s="18"/>
      <c r="F12" s="19"/>
      <c r="G12" s="20">
        <v>100</v>
      </c>
      <c r="H12" s="13"/>
      <c r="I12" s="14"/>
      <c r="J12" s="15">
        <v>6.54</v>
      </c>
      <c r="K12" s="53">
        <f t="shared" si="0"/>
        <v>6.74</v>
      </c>
      <c r="L12" s="52"/>
      <c r="M12" s="52"/>
    </row>
    <row r="13" spans="1:13" ht="15.75" thickBot="1" x14ac:dyDescent="0.3">
      <c r="A13" s="16" t="s">
        <v>19</v>
      </c>
      <c r="B13" s="17" t="s">
        <v>20</v>
      </c>
      <c r="C13" s="18"/>
      <c r="D13" s="18"/>
      <c r="E13" s="18"/>
      <c r="F13" s="19"/>
      <c r="G13" s="20">
        <v>40</v>
      </c>
      <c r="H13" s="13"/>
      <c r="I13" s="14"/>
      <c r="J13" s="15">
        <v>2.62</v>
      </c>
      <c r="K13" s="53">
        <f t="shared" si="0"/>
        <v>2.6960000000000002</v>
      </c>
      <c r="L13" s="52"/>
      <c r="M13" s="52"/>
    </row>
    <row r="14" spans="1:13" ht="15.75" thickBot="1" x14ac:dyDescent="0.3">
      <c r="A14" s="16" t="s">
        <v>21</v>
      </c>
      <c r="B14" s="17" t="s">
        <v>22</v>
      </c>
      <c r="C14" s="18"/>
      <c r="D14" s="18"/>
      <c r="E14" s="18"/>
      <c r="F14" s="19"/>
      <c r="G14" s="20">
        <v>50</v>
      </c>
      <c r="H14" s="13"/>
      <c r="I14" s="14"/>
      <c r="J14" s="15">
        <v>3.27</v>
      </c>
      <c r="K14" s="53">
        <f t="shared" si="0"/>
        <v>3.37</v>
      </c>
      <c r="L14" s="52"/>
      <c r="M14" s="52"/>
    </row>
    <row r="15" spans="1:13" ht="15.75" thickBot="1" x14ac:dyDescent="0.3">
      <c r="A15" s="16" t="s">
        <v>23</v>
      </c>
      <c r="B15" s="17" t="s">
        <v>24</v>
      </c>
      <c r="C15" s="18"/>
      <c r="D15" s="18"/>
      <c r="E15" s="18"/>
      <c r="F15" s="19"/>
      <c r="G15" s="20">
        <v>50</v>
      </c>
      <c r="H15" s="13"/>
      <c r="I15" s="14"/>
      <c r="J15" s="15">
        <v>3.27</v>
      </c>
      <c r="K15" s="53">
        <f t="shared" si="0"/>
        <v>3.37</v>
      </c>
      <c r="L15" s="52"/>
      <c r="M15" s="52"/>
    </row>
    <row r="16" spans="1:13" ht="29.25" customHeight="1" thickBot="1" x14ac:dyDescent="0.3">
      <c r="A16" s="16" t="s">
        <v>25</v>
      </c>
      <c r="B16" s="92" t="s">
        <v>26</v>
      </c>
      <c r="C16" s="93"/>
      <c r="D16" s="93"/>
      <c r="E16" s="93"/>
      <c r="F16" s="19"/>
      <c r="G16" s="20">
        <v>20</v>
      </c>
      <c r="H16" s="13"/>
      <c r="I16" s="14"/>
      <c r="J16" s="15">
        <v>1.31</v>
      </c>
      <c r="K16" s="53">
        <f t="shared" si="0"/>
        <v>1.3480000000000001</v>
      </c>
      <c r="L16" s="52"/>
      <c r="M16" s="52"/>
    </row>
    <row r="17" spans="1:13" ht="15.75" thickBot="1" x14ac:dyDescent="0.3">
      <c r="A17" s="8" t="s">
        <v>27</v>
      </c>
      <c r="B17" s="9" t="s">
        <v>28</v>
      </c>
      <c r="C17" s="10"/>
      <c r="D17" s="10"/>
      <c r="E17" s="10"/>
      <c r="F17" s="11"/>
      <c r="G17" s="12">
        <v>90</v>
      </c>
      <c r="H17" s="13"/>
      <c r="I17" s="14"/>
      <c r="J17" s="15">
        <v>5.89</v>
      </c>
      <c r="K17" s="53">
        <f t="shared" si="0"/>
        <v>6.0659999999999998</v>
      </c>
      <c r="L17" s="52"/>
      <c r="M17" s="52"/>
    </row>
    <row r="18" spans="1:13" ht="15.75" thickBot="1" x14ac:dyDescent="0.3">
      <c r="A18" s="16" t="s">
        <v>29</v>
      </c>
      <c r="B18" s="17" t="s">
        <v>30</v>
      </c>
      <c r="C18" s="18"/>
      <c r="D18" s="18"/>
      <c r="E18" s="18"/>
      <c r="F18" s="19"/>
      <c r="G18" s="20">
        <v>250</v>
      </c>
      <c r="H18" s="13"/>
      <c r="I18" s="14"/>
      <c r="J18" s="15">
        <v>16.350000000000001</v>
      </c>
      <c r="K18" s="53">
        <f t="shared" si="0"/>
        <v>16.850000000000001</v>
      </c>
      <c r="L18" s="52"/>
      <c r="M18" s="52"/>
    </row>
    <row r="19" spans="1:13" ht="15.75" thickBot="1" x14ac:dyDescent="0.3">
      <c r="A19" s="16">
        <v>3</v>
      </c>
      <c r="B19" s="17" t="s">
        <v>31</v>
      </c>
      <c r="C19" s="18"/>
      <c r="D19" s="18"/>
      <c r="E19" s="18"/>
      <c r="F19" s="19"/>
      <c r="G19" s="20">
        <v>40</v>
      </c>
      <c r="H19" s="13"/>
      <c r="I19" s="14"/>
      <c r="J19" s="15">
        <v>2.62</v>
      </c>
      <c r="K19" s="53">
        <f t="shared" si="0"/>
        <v>2.6960000000000002</v>
      </c>
      <c r="L19" s="52"/>
      <c r="M19" s="52"/>
    </row>
    <row r="20" spans="1:13" ht="15.75" thickBot="1" x14ac:dyDescent="0.3">
      <c r="A20" s="16" t="s">
        <v>32</v>
      </c>
      <c r="B20" s="17" t="s">
        <v>33</v>
      </c>
      <c r="C20" s="18"/>
      <c r="D20" s="18"/>
      <c r="E20" s="18"/>
      <c r="F20" s="19"/>
      <c r="G20" s="20">
        <v>50</v>
      </c>
      <c r="H20" s="13"/>
      <c r="I20" s="14"/>
      <c r="J20" s="15">
        <v>3.27</v>
      </c>
      <c r="K20" s="53">
        <f t="shared" si="0"/>
        <v>3.37</v>
      </c>
      <c r="L20" s="52"/>
      <c r="M20" s="52"/>
    </row>
    <row r="21" spans="1:13" ht="15.75" thickBot="1" x14ac:dyDescent="0.3">
      <c r="A21" s="16" t="s">
        <v>34</v>
      </c>
      <c r="B21" s="17" t="s">
        <v>35</v>
      </c>
      <c r="C21" s="18"/>
      <c r="D21" s="18"/>
      <c r="E21" s="18"/>
      <c r="F21" s="19"/>
      <c r="G21" s="20">
        <v>250</v>
      </c>
      <c r="H21" s="13"/>
      <c r="I21" s="14"/>
      <c r="J21" s="15">
        <v>16.350000000000001</v>
      </c>
      <c r="K21" s="53">
        <f t="shared" si="0"/>
        <v>16.850000000000001</v>
      </c>
      <c r="L21" s="52"/>
      <c r="M21" s="52"/>
    </row>
    <row r="22" spans="1:13" ht="15.75" thickBot="1" x14ac:dyDescent="0.3">
      <c r="A22" s="16" t="s">
        <v>36</v>
      </c>
      <c r="B22" s="17" t="s">
        <v>37</v>
      </c>
      <c r="C22" s="18"/>
      <c r="D22" s="18"/>
      <c r="E22" s="18"/>
      <c r="F22" s="19"/>
      <c r="G22" s="20">
        <v>30</v>
      </c>
      <c r="H22" s="13"/>
      <c r="I22" s="14"/>
      <c r="J22" s="15">
        <v>1.96</v>
      </c>
      <c r="K22" s="53">
        <f t="shared" si="0"/>
        <v>2.0220000000000002</v>
      </c>
      <c r="L22" s="52"/>
      <c r="M22" s="52"/>
    </row>
    <row r="23" spans="1:13" ht="15.75" thickBot="1" x14ac:dyDescent="0.3">
      <c r="A23" s="16" t="s">
        <v>38</v>
      </c>
      <c r="B23" s="17" t="s">
        <v>39</v>
      </c>
      <c r="C23" s="18"/>
      <c r="D23" s="18"/>
      <c r="E23" s="18"/>
      <c r="F23" s="19"/>
      <c r="G23" s="20">
        <v>80</v>
      </c>
      <c r="H23" s="13"/>
      <c r="I23" s="14"/>
      <c r="J23" s="15">
        <v>5.23</v>
      </c>
      <c r="K23" s="53">
        <f t="shared" si="0"/>
        <v>5.3920000000000003</v>
      </c>
      <c r="L23" s="52"/>
      <c r="M23" s="52"/>
    </row>
    <row r="24" spans="1:13" ht="15.75" thickBot="1" x14ac:dyDescent="0.3">
      <c r="A24" s="16">
        <v>5</v>
      </c>
      <c r="B24" s="17" t="s">
        <v>40</v>
      </c>
      <c r="C24" s="18"/>
      <c r="D24" s="18"/>
      <c r="E24" s="18"/>
      <c r="F24" s="19"/>
      <c r="G24" s="20">
        <v>100</v>
      </c>
      <c r="H24" s="13"/>
      <c r="I24" s="14"/>
      <c r="J24" s="15">
        <v>6.54</v>
      </c>
      <c r="K24" s="53">
        <f t="shared" si="0"/>
        <v>6.74</v>
      </c>
      <c r="L24" s="52"/>
      <c r="M24" s="52"/>
    </row>
    <row r="25" spans="1:13" ht="15.75" thickBot="1" x14ac:dyDescent="0.3">
      <c r="A25" s="16">
        <v>6</v>
      </c>
      <c r="B25" s="17" t="s">
        <v>41</v>
      </c>
      <c r="C25" s="18"/>
      <c r="D25" s="18"/>
      <c r="E25" s="18"/>
      <c r="F25" s="19"/>
      <c r="G25" s="20">
        <v>70</v>
      </c>
      <c r="H25" s="13"/>
      <c r="I25" s="14"/>
      <c r="J25" s="15">
        <v>4.58</v>
      </c>
      <c r="K25" s="53">
        <f t="shared" si="0"/>
        <v>4.718</v>
      </c>
      <c r="L25" s="52"/>
      <c r="M25" s="52"/>
    </row>
    <row r="26" spans="1:13" ht="15.75" thickBot="1" x14ac:dyDescent="0.3">
      <c r="A26" s="16">
        <v>7</v>
      </c>
      <c r="B26" s="17" t="s">
        <v>42</v>
      </c>
      <c r="C26" s="18"/>
      <c r="D26" s="18"/>
      <c r="E26" s="18"/>
      <c r="F26" s="19"/>
      <c r="G26" s="20">
        <v>600</v>
      </c>
      <c r="H26" s="13"/>
      <c r="I26" s="14"/>
      <c r="J26" s="15">
        <v>39.24</v>
      </c>
      <c r="K26" s="53">
        <f t="shared" si="0"/>
        <v>40.44</v>
      </c>
      <c r="L26" s="52"/>
      <c r="M26" s="52"/>
    </row>
    <row r="27" spans="1:13" ht="15.75" thickBot="1" x14ac:dyDescent="0.3">
      <c r="A27" s="21">
        <v>8</v>
      </c>
      <c r="B27" s="9" t="s">
        <v>43</v>
      </c>
      <c r="C27" s="10"/>
      <c r="D27" s="10"/>
      <c r="E27" s="10"/>
      <c r="F27" s="11"/>
      <c r="G27" s="22">
        <v>90</v>
      </c>
      <c r="H27" s="13"/>
      <c r="I27" s="14"/>
      <c r="J27" s="15">
        <v>5.89</v>
      </c>
      <c r="K27" s="53">
        <f t="shared" si="0"/>
        <v>6.0659999999999998</v>
      </c>
      <c r="L27" s="52"/>
      <c r="M27" s="52"/>
    </row>
    <row r="28" spans="1:13" ht="15.75" thickBot="1" x14ac:dyDescent="0.3">
      <c r="A28" s="16" t="s">
        <v>44</v>
      </c>
      <c r="B28" s="17" t="s">
        <v>45</v>
      </c>
      <c r="C28" s="18"/>
      <c r="D28" s="18"/>
      <c r="E28" s="18"/>
      <c r="F28" s="19"/>
      <c r="G28" s="20">
        <v>80</v>
      </c>
      <c r="H28" s="13"/>
      <c r="I28" s="14"/>
      <c r="J28" s="15">
        <v>5.23</v>
      </c>
      <c r="K28" s="53">
        <f t="shared" si="0"/>
        <v>5.3920000000000003</v>
      </c>
      <c r="L28" s="52"/>
      <c r="M28" s="52"/>
    </row>
    <row r="29" spans="1:13" ht="15.75" thickBot="1" x14ac:dyDescent="0.3">
      <c r="A29" s="16" t="s">
        <v>46</v>
      </c>
      <c r="B29" s="17" t="s">
        <v>47</v>
      </c>
      <c r="C29" s="18"/>
      <c r="D29" s="18"/>
      <c r="E29" s="18"/>
      <c r="F29" s="19"/>
      <c r="G29" s="20">
        <v>50</v>
      </c>
      <c r="H29" s="13"/>
      <c r="I29" s="14"/>
      <c r="J29" s="15">
        <v>3.27</v>
      </c>
      <c r="K29" s="53">
        <f t="shared" si="0"/>
        <v>3.37</v>
      </c>
      <c r="L29" s="52"/>
      <c r="M29" s="52"/>
    </row>
    <row r="30" spans="1:13" ht="15.75" thickBot="1" x14ac:dyDescent="0.3">
      <c r="A30" s="16" t="s">
        <v>48</v>
      </c>
      <c r="B30" s="17" t="s">
        <v>49</v>
      </c>
      <c r="C30" s="18"/>
      <c r="D30" s="18"/>
      <c r="E30" s="18"/>
      <c r="F30" s="19"/>
      <c r="G30" s="20">
        <v>300</v>
      </c>
      <c r="H30" s="13"/>
      <c r="I30" s="14"/>
      <c r="J30" s="15">
        <v>19.62</v>
      </c>
      <c r="K30" s="53">
        <f t="shared" si="0"/>
        <v>20.22</v>
      </c>
      <c r="L30" s="52"/>
      <c r="M30" s="52"/>
    </row>
    <row r="31" spans="1:13" ht="15.75" thickBot="1" x14ac:dyDescent="0.3">
      <c r="A31" s="16" t="s">
        <v>50</v>
      </c>
      <c r="B31" s="17" t="s">
        <v>51</v>
      </c>
      <c r="C31" s="18"/>
      <c r="D31" s="18"/>
      <c r="E31" s="18"/>
      <c r="F31" s="19"/>
      <c r="G31" s="20">
        <v>50</v>
      </c>
      <c r="H31" s="13"/>
      <c r="I31" s="14"/>
      <c r="J31" s="15">
        <v>3.27</v>
      </c>
      <c r="K31" s="53">
        <f t="shared" si="0"/>
        <v>3.37</v>
      </c>
      <c r="L31" s="52"/>
      <c r="M31" s="52"/>
    </row>
    <row r="32" spans="1:13" ht="15.75" thickBot="1" x14ac:dyDescent="0.3">
      <c r="A32" s="16" t="s">
        <v>52</v>
      </c>
      <c r="B32" s="17" t="s">
        <v>53</v>
      </c>
      <c r="C32" s="18"/>
      <c r="D32" s="18"/>
      <c r="E32" s="18"/>
      <c r="F32" s="19"/>
      <c r="G32" s="20">
        <v>200</v>
      </c>
      <c r="H32" s="13"/>
      <c r="I32" s="14"/>
      <c r="J32" s="15">
        <v>13.08</v>
      </c>
      <c r="K32" s="53">
        <f t="shared" si="0"/>
        <v>13.48</v>
      </c>
      <c r="L32" s="52"/>
      <c r="M32" s="52"/>
    </row>
    <row r="33" spans="1:13" ht="15.75" thickBot="1" x14ac:dyDescent="0.3">
      <c r="A33" s="16" t="s">
        <v>54</v>
      </c>
      <c r="B33" s="17" t="s">
        <v>55</v>
      </c>
      <c r="C33" s="23"/>
      <c r="D33" s="23"/>
      <c r="E33" s="23"/>
      <c r="F33" s="24"/>
      <c r="G33" s="25">
        <v>50</v>
      </c>
      <c r="H33" s="13"/>
      <c r="I33" s="14"/>
      <c r="J33" s="15">
        <v>3.27</v>
      </c>
      <c r="K33" s="53">
        <f t="shared" si="0"/>
        <v>3.37</v>
      </c>
      <c r="L33" s="52"/>
      <c r="M33" s="52"/>
    </row>
    <row r="34" spans="1:13" ht="15.75" thickBot="1" x14ac:dyDescent="0.3">
      <c r="A34" s="16">
        <v>13</v>
      </c>
      <c r="B34" s="17" t="s">
        <v>56</v>
      </c>
      <c r="C34" s="23"/>
      <c r="D34" s="23"/>
      <c r="E34" s="23"/>
      <c r="F34" s="24"/>
      <c r="G34" s="25">
        <v>300</v>
      </c>
      <c r="H34" s="13"/>
      <c r="I34" s="14"/>
      <c r="J34" s="15">
        <v>19.62</v>
      </c>
      <c r="K34" s="53">
        <f t="shared" si="0"/>
        <v>20.22</v>
      </c>
      <c r="L34" s="52"/>
      <c r="M34" s="52"/>
    </row>
    <row r="35" spans="1:13" ht="15.75" thickBot="1" x14ac:dyDescent="0.3">
      <c r="A35" s="26">
        <v>14</v>
      </c>
      <c r="B35" s="27" t="s">
        <v>57</v>
      </c>
      <c r="C35" s="23"/>
      <c r="D35" s="23"/>
      <c r="E35" s="23"/>
      <c r="F35" s="24"/>
      <c r="G35" s="25">
        <v>100</v>
      </c>
      <c r="H35" s="13"/>
      <c r="I35" s="14"/>
      <c r="J35" s="15">
        <v>6.54</v>
      </c>
      <c r="K35" s="53">
        <f t="shared" si="0"/>
        <v>6.74</v>
      </c>
      <c r="L35" s="52"/>
      <c r="M35" s="52"/>
    </row>
    <row r="36" spans="1:13" ht="15.75" thickBot="1" x14ac:dyDescent="0.3">
      <c r="A36" s="28" t="s">
        <v>58</v>
      </c>
      <c r="B36" s="9" t="s">
        <v>59</v>
      </c>
      <c r="C36" s="10"/>
      <c r="D36" s="10"/>
      <c r="E36" s="10"/>
      <c r="F36" s="11"/>
      <c r="G36" s="12">
        <v>1000</v>
      </c>
      <c r="H36" s="13"/>
      <c r="I36" s="14"/>
      <c r="J36" s="15">
        <v>65.400000000000006</v>
      </c>
      <c r="K36" s="53">
        <f t="shared" si="0"/>
        <v>67.400000000000006</v>
      </c>
      <c r="L36" s="52"/>
      <c r="M36" s="52"/>
    </row>
    <row r="37" spans="1:13" ht="15.75" thickBot="1" x14ac:dyDescent="0.3">
      <c r="A37" s="29" t="s">
        <v>60</v>
      </c>
      <c r="B37" s="30" t="s">
        <v>61</v>
      </c>
      <c r="C37" s="31"/>
      <c r="D37" s="31"/>
      <c r="E37" s="32"/>
      <c r="F37" s="33"/>
      <c r="G37" s="34">
        <v>200</v>
      </c>
      <c r="H37" s="13"/>
      <c r="I37" s="14"/>
      <c r="J37" s="15">
        <v>13.08</v>
      </c>
      <c r="K37" s="53">
        <f t="shared" si="0"/>
        <v>13.48</v>
      </c>
      <c r="L37" s="52"/>
      <c r="M37" s="52"/>
    </row>
    <row r="38" spans="1:13" ht="23.25" customHeight="1" x14ac:dyDescent="0.2">
      <c r="A38" s="35" t="s">
        <v>62</v>
      </c>
      <c r="B38" s="36"/>
      <c r="C38" s="1"/>
      <c r="D38" s="1"/>
      <c r="E38" s="1"/>
      <c r="F38" s="1"/>
      <c r="G38" s="1"/>
      <c r="H38" s="13"/>
      <c r="I38" s="37"/>
      <c r="J38" s="1"/>
      <c r="K38" s="1"/>
    </row>
    <row r="39" spans="1:13" ht="29.25" customHeight="1" x14ac:dyDescent="0.2">
      <c r="A39" s="97" t="s">
        <v>63</v>
      </c>
      <c r="B39" s="97"/>
      <c r="C39" s="94" t="s">
        <v>64</v>
      </c>
      <c r="D39" s="95"/>
      <c r="E39" s="95"/>
      <c r="F39" s="95"/>
      <c r="G39" s="96"/>
      <c r="H39" s="39"/>
      <c r="I39" s="40">
        <f>J39*12</f>
        <v>49.92</v>
      </c>
      <c r="J39" s="38">
        <v>4.16</v>
      </c>
      <c r="K39" s="54">
        <f>ROUND(J39*(1+$K$1),2)</f>
        <v>4.28</v>
      </c>
      <c r="L39" s="52"/>
      <c r="M39" s="52"/>
    </row>
    <row r="40" spans="1:13" ht="30.75" customHeight="1" x14ac:dyDescent="0.2">
      <c r="A40" s="97" t="s">
        <v>65</v>
      </c>
      <c r="B40" s="97"/>
      <c r="C40" s="94" t="s">
        <v>64</v>
      </c>
      <c r="D40" s="95"/>
      <c r="E40" s="95"/>
      <c r="F40" s="95"/>
      <c r="G40" s="96"/>
      <c r="H40" s="39"/>
      <c r="I40" s="40">
        <f>J40*12</f>
        <v>37.44</v>
      </c>
      <c r="J40" s="38">
        <v>3.12</v>
      </c>
      <c r="K40" s="54">
        <f>ROUND(J40*(1+$K$1),2)</f>
        <v>3.21</v>
      </c>
      <c r="L40" s="52"/>
      <c r="M40" s="52"/>
    </row>
    <row r="41" spans="1:13" ht="30" customHeight="1" x14ac:dyDescent="0.2">
      <c r="A41" s="97" t="s">
        <v>66</v>
      </c>
      <c r="B41" s="97"/>
      <c r="C41" s="94" t="s">
        <v>64</v>
      </c>
      <c r="D41" s="95"/>
      <c r="E41" s="95"/>
      <c r="F41" s="95"/>
      <c r="G41" s="96"/>
      <c r="H41" s="39"/>
      <c r="I41" s="40">
        <f>J41*12</f>
        <v>27</v>
      </c>
      <c r="J41" s="38">
        <v>2.25</v>
      </c>
      <c r="K41" s="54">
        <f>ROUND(J41*(1+$K$1),2)</f>
        <v>2.3199999999999998</v>
      </c>
      <c r="L41" s="52"/>
      <c r="M41" s="52"/>
    </row>
    <row r="42" spans="1:13" ht="9" customHeight="1" x14ac:dyDescent="0.2">
      <c r="A42" s="41"/>
      <c r="B42" s="42"/>
      <c r="C42" s="41"/>
      <c r="D42" s="41"/>
      <c r="E42" s="41"/>
      <c r="F42" s="41"/>
      <c r="G42" s="41"/>
      <c r="H42" s="13"/>
      <c r="I42" s="43"/>
      <c r="J42" s="60"/>
      <c r="K42" s="61"/>
    </row>
    <row r="43" spans="1:13" ht="87" customHeight="1" x14ac:dyDescent="0.25">
      <c r="A43" s="74" t="s">
        <v>67</v>
      </c>
      <c r="B43" s="74"/>
      <c r="C43" s="74"/>
      <c r="D43" s="50"/>
      <c r="E43" s="51" t="s">
        <v>68</v>
      </c>
      <c r="F43" s="56"/>
      <c r="G43" s="82"/>
      <c r="H43" s="82"/>
      <c r="I43" s="82"/>
      <c r="J43" s="82"/>
      <c r="K43" s="83"/>
      <c r="L43" s="80"/>
      <c r="M43" s="81"/>
    </row>
    <row r="44" spans="1:13" ht="8.25" customHeight="1" x14ac:dyDescent="0.2">
      <c r="A44" s="69"/>
      <c r="B44" s="70"/>
      <c r="C44" s="69"/>
      <c r="D44" s="69"/>
      <c r="E44" s="69"/>
      <c r="F44" s="69"/>
      <c r="G44" s="69"/>
      <c r="H44" s="71"/>
      <c r="I44" s="72"/>
      <c r="J44" s="61"/>
      <c r="K44" s="61"/>
      <c r="L44" s="67"/>
      <c r="M44" s="66"/>
    </row>
    <row r="45" spans="1:13" x14ac:dyDescent="0.2">
      <c r="A45" s="77" t="s">
        <v>69</v>
      </c>
      <c r="B45" s="78"/>
      <c r="C45" s="78"/>
      <c r="D45" s="78"/>
      <c r="E45" s="78"/>
      <c r="F45" s="78"/>
      <c r="G45" s="79"/>
      <c r="H45" s="41"/>
      <c r="I45" s="41"/>
      <c r="J45" s="38">
        <v>4.92</v>
      </c>
      <c r="K45" s="54">
        <f>ROUND(J45*(1+$K$1),2)</f>
        <v>5.07</v>
      </c>
      <c r="L45" s="52"/>
      <c r="M45" s="52"/>
    </row>
    <row r="46" spans="1:13" x14ac:dyDescent="0.2">
      <c r="A46" s="77" t="s">
        <v>70</v>
      </c>
      <c r="B46" s="78"/>
      <c r="C46" s="78"/>
      <c r="D46" s="78"/>
      <c r="E46" s="78"/>
      <c r="F46" s="78"/>
      <c r="G46" s="79"/>
      <c r="H46" s="41"/>
      <c r="I46" s="41"/>
      <c r="J46" s="38">
        <f>J45/2</f>
        <v>2.46</v>
      </c>
      <c r="K46" s="54">
        <f>K45/2</f>
        <v>2.5350000000000001</v>
      </c>
      <c r="L46" s="52"/>
      <c r="M46" s="52"/>
    </row>
    <row r="47" spans="1:13" x14ac:dyDescent="0.2">
      <c r="A47" s="77" t="s">
        <v>71</v>
      </c>
      <c r="B47" s="78"/>
      <c r="C47" s="78"/>
      <c r="D47" s="78"/>
      <c r="E47" s="78"/>
      <c r="F47" s="78"/>
      <c r="G47" s="79"/>
      <c r="H47" s="41"/>
      <c r="I47" s="41"/>
      <c r="J47" s="38">
        <f>J46/2</f>
        <v>1.23</v>
      </c>
      <c r="K47" s="54">
        <f>K46/2</f>
        <v>1.2675000000000001</v>
      </c>
      <c r="L47" s="52"/>
      <c r="M47" s="52"/>
    </row>
    <row r="48" spans="1:13" x14ac:dyDescent="0.2">
      <c r="A48" s="77" t="s">
        <v>72</v>
      </c>
      <c r="B48" s="78"/>
      <c r="C48" s="78"/>
      <c r="D48" s="78"/>
      <c r="E48" s="78"/>
      <c r="F48" s="78"/>
      <c r="G48" s="79"/>
      <c r="H48" s="41"/>
      <c r="I48" s="41"/>
      <c r="J48" s="38">
        <v>7.04</v>
      </c>
      <c r="K48" s="54">
        <f>ROUND(J48*(1+$K$1),2)</f>
        <v>7.25</v>
      </c>
      <c r="L48" s="52"/>
      <c r="M48" s="52"/>
    </row>
    <row r="49" spans="1:13" x14ac:dyDescent="0.2">
      <c r="A49" s="77" t="s">
        <v>73</v>
      </c>
      <c r="B49" s="78"/>
      <c r="C49" s="78"/>
      <c r="D49" s="78"/>
      <c r="E49" s="78"/>
      <c r="F49" s="78"/>
      <c r="G49" s="79"/>
      <c r="H49" s="41"/>
      <c r="I49" s="41"/>
      <c r="J49" s="38">
        <f>J48/2</f>
        <v>3.52</v>
      </c>
      <c r="K49" s="54">
        <f>K48/2</f>
        <v>3.625</v>
      </c>
      <c r="L49" s="52"/>
      <c r="M49" s="52"/>
    </row>
    <row r="50" spans="1:13" x14ac:dyDescent="0.2">
      <c r="A50" s="77" t="s">
        <v>74</v>
      </c>
      <c r="B50" s="78"/>
      <c r="C50" s="78"/>
      <c r="D50" s="78"/>
      <c r="E50" s="78"/>
      <c r="F50" s="78"/>
      <c r="G50" s="79"/>
      <c r="H50" s="41"/>
      <c r="I50" s="41"/>
      <c r="J50" s="38">
        <f>J49/2</f>
        <v>1.76</v>
      </c>
      <c r="K50" s="54">
        <f>K49/2</f>
        <v>1.8125</v>
      </c>
      <c r="L50" s="52"/>
      <c r="M50" s="52"/>
    </row>
    <row r="51" spans="1:13" ht="25.5" customHeight="1" x14ac:dyDescent="0.2">
      <c r="A51" s="75" t="s">
        <v>75</v>
      </c>
      <c r="B51" s="75"/>
      <c r="C51" s="75"/>
      <c r="D51" s="75"/>
      <c r="E51" s="75"/>
      <c r="F51" s="75"/>
      <c r="G51" s="75"/>
      <c r="H51" s="41"/>
      <c r="I51" s="41"/>
      <c r="J51" s="38">
        <v>0.82</v>
      </c>
      <c r="K51" s="54">
        <f>ROUND(J51*(1+$K$1),2)</f>
        <v>0.84</v>
      </c>
      <c r="L51" s="52"/>
      <c r="M51" s="52"/>
    </row>
    <row r="52" spans="1:13" ht="24" customHeight="1" x14ac:dyDescent="0.2">
      <c r="A52" s="75" t="s">
        <v>76</v>
      </c>
      <c r="B52" s="75"/>
      <c r="C52" s="75"/>
      <c r="D52" s="75"/>
      <c r="E52" s="75"/>
      <c r="F52" s="75"/>
      <c r="G52" s="75"/>
      <c r="H52" s="41"/>
      <c r="I52" s="41"/>
      <c r="J52" s="38">
        <f>J51/2</f>
        <v>0.41</v>
      </c>
      <c r="K52" s="54">
        <f>ROUND(J52*(1+$K$1),2)</f>
        <v>0.42</v>
      </c>
      <c r="L52" s="52"/>
      <c r="M52" s="52"/>
    </row>
    <row r="53" spans="1:13" ht="24" customHeight="1" x14ac:dyDescent="0.2">
      <c r="A53" s="75" t="s">
        <v>77</v>
      </c>
      <c r="B53" s="75"/>
      <c r="C53" s="75"/>
      <c r="D53" s="75"/>
      <c r="E53" s="75"/>
      <c r="F53" s="75"/>
      <c r="G53" s="75"/>
      <c r="H53" s="41"/>
      <c r="I53" s="41"/>
      <c r="J53" s="38">
        <v>1.1499999999999999</v>
      </c>
      <c r="K53" s="54">
        <v>1.21</v>
      </c>
      <c r="L53" s="52"/>
      <c r="M53" s="52"/>
    </row>
    <row r="54" spans="1:13" ht="30" customHeight="1" x14ac:dyDescent="0.2">
      <c r="A54" s="76" t="s">
        <v>78</v>
      </c>
      <c r="B54" s="76"/>
      <c r="C54" s="76"/>
      <c r="D54" s="76"/>
      <c r="E54" s="76"/>
      <c r="F54" s="76"/>
      <c r="G54" s="76"/>
      <c r="H54" s="41"/>
      <c r="I54" s="41"/>
      <c r="J54" s="62">
        <v>0.57999999999999996</v>
      </c>
      <c r="K54" s="63">
        <v>0.6</v>
      </c>
      <c r="L54" s="52"/>
      <c r="M54" s="52"/>
    </row>
    <row r="55" spans="1:13" ht="26.25" customHeight="1" x14ac:dyDescent="0.2">
      <c r="A55" s="75" t="s">
        <v>86</v>
      </c>
      <c r="B55" s="75"/>
      <c r="C55" s="75"/>
      <c r="D55" s="75"/>
      <c r="E55" s="75"/>
      <c r="F55" s="75"/>
      <c r="G55" s="75"/>
      <c r="H55" s="64"/>
      <c r="I55" s="64"/>
      <c r="J55" s="64"/>
      <c r="K55" s="68">
        <v>0.34</v>
      </c>
      <c r="L55" s="52"/>
      <c r="M55" s="52"/>
    </row>
    <row r="56" spans="1:13" ht="40.5" customHeight="1" x14ac:dyDescent="0.2">
      <c r="A56" s="75" t="s">
        <v>87</v>
      </c>
      <c r="B56" s="75"/>
      <c r="C56" s="75"/>
      <c r="D56" s="75"/>
      <c r="E56" s="75"/>
      <c r="F56" s="75"/>
      <c r="G56" s="75"/>
      <c r="H56" s="65"/>
      <c r="I56" s="65"/>
      <c r="J56" s="38"/>
      <c r="K56" s="54">
        <v>0.17</v>
      </c>
      <c r="L56" s="52"/>
      <c r="M56" s="52"/>
    </row>
    <row r="57" spans="1:13" x14ac:dyDescent="0.2">
      <c r="A57" s="41"/>
      <c r="B57" s="41"/>
      <c r="C57" s="41"/>
      <c r="D57" s="41"/>
      <c r="E57" s="41"/>
      <c r="F57" s="41"/>
      <c r="G57" s="41"/>
      <c r="H57" s="41"/>
      <c r="I57" s="41"/>
      <c r="J57" s="1"/>
      <c r="K57" s="55"/>
      <c r="L57" s="67"/>
      <c r="M57" s="67"/>
    </row>
    <row r="58" spans="1:13" ht="18" x14ac:dyDescent="0.25">
      <c r="A58" s="57" t="s">
        <v>85</v>
      </c>
      <c r="B58" s="57"/>
      <c r="C58" s="57"/>
      <c r="D58" s="57"/>
      <c r="E58" s="57"/>
      <c r="F58" s="57"/>
      <c r="G58" s="57"/>
      <c r="H58" s="57"/>
      <c r="I58" s="57"/>
      <c r="J58" s="58"/>
      <c r="K58" s="57"/>
      <c r="L58" s="86"/>
      <c r="M58" s="87"/>
    </row>
    <row r="59" spans="1:13" x14ac:dyDescent="0.2">
      <c r="A59" s="41"/>
      <c r="B59" s="41"/>
      <c r="C59" s="41"/>
      <c r="D59" s="41"/>
      <c r="E59" s="41"/>
      <c r="F59" s="41"/>
      <c r="G59" s="41"/>
      <c r="H59" s="41"/>
      <c r="I59" s="41"/>
      <c r="J59" s="1"/>
      <c r="K59" s="41"/>
    </row>
    <row r="60" spans="1:13" x14ac:dyDescent="0.2">
      <c r="A60" s="41"/>
      <c r="B60" s="41"/>
      <c r="C60" s="41"/>
      <c r="D60" s="41"/>
      <c r="E60" s="41"/>
      <c r="F60" s="41"/>
      <c r="G60" s="41"/>
      <c r="H60" s="41"/>
      <c r="I60" s="41"/>
      <c r="J60" s="1"/>
      <c r="K60" s="41"/>
    </row>
    <row r="61" spans="1:13" x14ac:dyDescent="0.2">
      <c r="A61" s="41"/>
      <c r="B61" s="41"/>
      <c r="C61" s="41"/>
      <c r="D61" s="41"/>
      <c r="E61" s="41"/>
      <c r="F61" s="41"/>
      <c r="G61" s="41"/>
      <c r="H61" s="41"/>
      <c r="I61" s="41"/>
      <c r="J61" s="1"/>
      <c r="K61" s="41"/>
    </row>
    <row r="62" spans="1:13" x14ac:dyDescent="0.2">
      <c r="A62" s="44"/>
      <c r="B62" s="45"/>
      <c r="C62" s="46"/>
      <c r="D62" s="46"/>
      <c r="E62" s="46"/>
      <c r="F62" s="44"/>
      <c r="G62" s="44"/>
      <c r="H62" s="44"/>
      <c r="I62" s="41"/>
      <c r="J62" s="1"/>
      <c r="K62" s="41"/>
    </row>
    <row r="63" spans="1:13" ht="27" customHeight="1" x14ac:dyDescent="0.2">
      <c r="A63" s="59" t="s">
        <v>79</v>
      </c>
      <c r="B63" s="59"/>
      <c r="C63" s="47"/>
      <c r="D63" s="73" t="s">
        <v>80</v>
      </c>
      <c r="E63" s="73"/>
      <c r="F63" s="73"/>
      <c r="G63" s="73"/>
      <c r="H63" s="73"/>
      <c r="I63" s="73"/>
      <c r="J63" s="73"/>
      <c r="K63" s="73"/>
      <c r="L63" s="73"/>
      <c r="M63" s="73"/>
    </row>
  </sheetData>
  <mergeCells count="31">
    <mergeCell ref="E1:G1"/>
    <mergeCell ref="B16:E16"/>
    <mergeCell ref="C39:G39"/>
    <mergeCell ref="C40:G40"/>
    <mergeCell ref="C41:G41"/>
    <mergeCell ref="A40:B40"/>
    <mergeCell ref="A41:B41"/>
    <mergeCell ref="A4:F4"/>
    <mergeCell ref="A5:F5"/>
    <mergeCell ref="A39:B39"/>
    <mergeCell ref="L4:L5"/>
    <mergeCell ref="M4:M5"/>
    <mergeCell ref="L58:M58"/>
    <mergeCell ref="J4:J5"/>
    <mergeCell ref="K4:K5"/>
    <mergeCell ref="D63:M63"/>
    <mergeCell ref="A43:C43"/>
    <mergeCell ref="A51:G51"/>
    <mergeCell ref="A52:G52"/>
    <mergeCell ref="A53:G53"/>
    <mergeCell ref="A54:G54"/>
    <mergeCell ref="A55:G55"/>
    <mergeCell ref="A56:G56"/>
    <mergeCell ref="A45:G45"/>
    <mergeCell ref="A46:G46"/>
    <mergeCell ref="A47:G47"/>
    <mergeCell ref="A48:G48"/>
    <mergeCell ref="A49:G49"/>
    <mergeCell ref="A50:G50"/>
    <mergeCell ref="L43:M43"/>
    <mergeCell ref="G43:K43"/>
  </mergeCells>
  <pageMargins left="0.7" right="0.7" top="0.78740157499999996" bottom="0.78740157499999996" header="0.3" footer="0.3"/>
  <pageSetup paperSize="9" orientation="portrait"/>
  <headerFooter>
    <oddHeader>&amp;CVertrag nach § 89 SGB XI vom 28.11.2022 für ab 01.01.2023 erbrachte Leistungen für Dienste der Freien Wohlfahrtspflege Bayern (ohne Mitgliedsdienste des Landescaritasverbandes Bayern) - AC/TK 35 02 510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Gack, Matthias</dc:creator>
  <cp:lastModifiedBy>Dehmel, Roland</cp:lastModifiedBy>
  <cp:lastPrinted>2022-11-28T14:13:04Z</cp:lastPrinted>
  <dcterms:created xsi:type="dcterms:W3CDTF">2022-11-28T13:44:48Z</dcterms:created>
  <dcterms:modified xsi:type="dcterms:W3CDTF">2023-01-18T12:06:57Z</dcterms:modified>
</cp:coreProperties>
</file>