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rggraf/Downloads/"/>
    </mc:Choice>
  </mc:AlternateContent>
  <xr:revisionPtr revIDLastSave="0" documentId="13_ncr:1_{B7B58618-DEB9-6047-B7DF-E8C6CB97F84D}" xr6:coauthVersionLast="36" xr6:coauthVersionMax="36" xr10:uidLastSave="{00000000-0000-0000-0000-000000000000}"/>
  <bookViews>
    <workbookView xWindow="0" yWindow="500" windowWidth="23260" windowHeight="12580" tabRatio="775" xr2:uid="{00000000-000D-0000-FFFF-FFFF00000000}"/>
  </bookViews>
  <sheets>
    <sheet name="Anlage1_Referenzwert" sheetId="1" r:id="rId1"/>
    <sheet name="Anlage2_Vergütungssatz" sheetId="2" r:id="rId2"/>
    <sheet name="Anlage3_Belegung_Zeitraum1" sheetId="3" r:id="rId3"/>
    <sheet name="Anlage3_Belegung_Zeitraum2" sheetId="12" r:id="rId4"/>
    <sheet name="Anlage3_Belegung_Zeitraum3" sheetId="8" r:id="rId5"/>
    <sheet name="Anlage3_Belegung_Zeitraum4" sheetId="11" r:id="rId6"/>
    <sheet name="Anlage3_Belegung_Zeitraum5" sheetId="13" r:id="rId7"/>
    <sheet name="Anlage3_Belegung_Zeitraum6" sheetId="15" r:id="rId8"/>
    <sheet name="Formelübersicht" sheetId="14" r:id="rId9"/>
    <sheet name="Kalenderwochen 2020" sheetId="4" state="hidden" r:id="rId10"/>
    <sheet name="KW2021" sheetId="5" state="hidden" r:id="rId11"/>
  </sheets>
  <definedNames>
    <definedName name="_xlnm.Print_Area" localSheetId="0">Anlage1_Referenzwert!$A$1:$D$20</definedName>
    <definedName name="_xlnm.Print_Area" localSheetId="1">Anlage2_Vergütungssatz!$A$1:$D$21</definedName>
    <definedName name="_xlnm.Print_Area" localSheetId="2">Anlage3_Belegung_Zeitraum1!$A$1:$O$40</definedName>
    <definedName name="_xlnm.Print_Area" localSheetId="3">Anlage3_Belegung_Zeitraum2!$A$1:$O$95</definedName>
    <definedName name="_xlnm.Print_Area" localSheetId="4">Anlage3_Belegung_Zeitraum3!$A$1:$O$81</definedName>
    <definedName name="_xlnm.Print_Area" localSheetId="5">Anlage3_Belegung_Zeitraum4!$A$1:$O$65</definedName>
    <definedName name="_xlnm.Print_Area" localSheetId="6">Anlage3_Belegung_Zeitraum5!$A$1:$M$46</definedName>
    <definedName name="_xlnm.Print_Area" localSheetId="7">Anlage3_Belegung_Zeitraum6!$A$1:$O$46</definedName>
    <definedName name="_xlnm.Print_Area" localSheetId="9">'Kalenderwochen 2020'!$A$1:$I$28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5" l="1"/>
  <c r="L32" i="15"/>
  <c r="M32" i="15"/>
  <c r="M22" i="13"/>
  <c r="O22" i="15"/>
  <c r="O40" i="15" s="1"/>
  <c r="O15" i="15"/>
  <c r="L21" i="15"/>
  <c r="L27" i="15" s="1"/>
  <c r="M21" i="15"/>
  <c r="M27" i="15" s="1"/>
  <c r="K32" i="15"/>
  <c r="J32" i="15"/>
  <c r="I32" i="15"/>
  <c r="H32" i="15"/>
  <c r="G32" i="15"/>
  <c r="F32" i="15"/>
  <c r="G27" i="15"/>
  <c r="K21" i="15"/>
  <c r="K27" i="15" s="1"/>
  <c r="J21" i="15"/>
  <c r="J27" i="15" s="1"/>
  <c r="I21" i="15"/>
  <c r="I27" i="15" s="1"/>
  <c r="H21" i="15"/>
  <c r="H27" i="15" s="1"/>
  <c r="G21" i="15"/>
  <c r="F21" i="15"/>
  <c r="F27" i="15" s="1"/>
  <c r="M15" i="13"/>
  <c r="O21" i="15" l="1"/>
  <c r="O27" i="15" s="1"/>
  <c r="K32" i="13" l="1"/>
  <c r="J32" i="13"/>
  <c r="I32" i="13"/>
  <c r="H32" i="13"/>
  <c r="G32" i="13"/>
  <c r="F32" i="13"/>
  <c r="M32" i="13" l="1"/>
  <c r="M40" i="13" l="1"/>
  <c r="K21" i="13"/>
  <c r="K27" i="13" s="1"/>
  <c r="J21" i="13"/>
  <c r="J27" i="13" s="1"/>
  <c r="I21" i="13"/>
  <c r="I27" i="13" s="1"/>
  <c r="H21" i="13"/>
  <c r="H27" i="13" s="1"/>
  <c r="G21" i="13"/>
  <c r="G27" i="13" s="1"/>
  <c r="F21" i="13"/>
  <c r="F27" i="13" l="1"/>
  <c r="M21" i="13"/>
  <c r="M27" i="13" s="1"/>
  <c r="G77" i="12"/>
  <c r="M67" i="12"/>
  <c r="M60" i="12"/>
  <c r="M52" i="12"/>
  <c r="G79" i="12" s="1"/>
  <c r="L51" i="12"/>
  <c r="K51" i="12"/>
  <c r="J51" i="12"/>
  <c r="I51" i="12"/>
  <c r="H51" i="12"/>
  <c r="G51" i="12"/>
  <c r="F51" i="12"/>
  <c r="E51" i="12"/>
  <c r="M45" i="12"/>
  <c r="M37" i="12"/>
  <c r="F79" i="12" s="1"/>
  <c r="L36" i="12"/>
  <c r="K36" i="12"/>
  <c r="J36" i="12"/>
  <c r="I36" i="12"/>
  <c r="H36" i="12"/>
  <c r="G36" i="12"/>
  <c r="F36" i="12"/>
  <c r="E36" i="12"/>
  <c r="M30" i="12"/>
  <c r="F77" i="12" s="1"/>
  <c r="G63" i="8"/>
  <c r="M51" i="8"/>
  <c r="G65" i="8" s="1"/>
  <c r="M44" i="8"/>
  <c r="M36" i="8"/>
  <c r="M29" i="8"/>
  <c r="M14" i="8"/>
  <c r="M21" i="8"/>
  <c r="E20" i="8"/>
  <c r="F20" i="8"/>
  <c r="M51" i="12" l="1"/>
  <c r="M36" i="12"/>
  <c r="B84" i="12"/>
  <c r="A84" i="12"/>
  <c r="H79" i="12"/>
  <c r="I66" i="12"/>
  <c r="H66" i="12"/>
  <c r="G66" i="12"/>
  <c r="F66" i="12"/>
  <c r="E66" i="12"/>
  <c r="H77" i="12"/>
  <c r="M22" i="12"/>
  <c r="L21" i="12"/>
  <c r="K21" i="12"/>
  <c r="J21" i="12"/>
  <c r="I21" i="12"/>
  <c r="H21" i="12"/>
  <c r="G21" i="12"/>
  <c r="F21" i="12"/>
  <c r="E21" i="12"/>
  <c r="M15" i="12"/>
  <c r="E77" i="12" s="1"/>
  <c r="M77" i="12" s="1"/>
  <c r="M21" i="12" l="1"/>
  <c r="E78" i="12" s="1"/>
  <c r="M57" i="12"/>
  <c r="G78" i="12"/>
  <c r="M42" i="12"/>
  <c r="F78" i="12"/>
  <c r="E79" i="12"/>
  <c r="M79" i="12" s="1"/>
  <c r="N90" i="12" s="1"/>
  <c r="M66" i="12"/>
  <c r="H78" i="12" s="1"/>
  <c r="K85" i="12"/>
  <c r="C90" i="12" s="1"/>
  <c r="M27" i="12"/>
  <c r="C15" i="2"/>
  <c r="C14" i="1"/>
  <c r="L34" i="15" l="1"/>
  <c r="K34" i="15"/>
  <c r="J34" i="15"/>
  <c r="I34" i="15"/>
  <c r="H34" i="15"/>
  <c r="G34" i="15"/>
  <c r="M34" i="15"/>
  <c r="F34" i="15"/>
  <c r="M26" i="15"/>
  <c r="M28" i="15" s="1"/>
  <c r="M31" i="15" s="1"/>
  <c r="M33" i="15" s="1"/>
  <c r="H26" i="15"/>
  <c r="H28" i="15" s="1"/>
  <c r="H31" i="15" s="1"/>
  <c r="H33" i="15" s="1"/>
  <c r="H35" i="15" s="1"/>
  <c r="H37" i="15" s="1"/>
  <c r="L26" i="15"/>
  <c r="L28" i="15" s="1"/>
  <c r="L31" i="15" s="1"/>
  <c r="L33" i="15" s="1"/>
  <c r="L35" i="15" s="1"/>
  <c r="L37" i="15" s="1"/>
  <c r="K26" i="15"/>
  <c r="K28" i="15" s="1"/>
  <c r="K31" i="15" s="1"/>
  <c r="G26" i="15"/>
  <c r="G28" i="15" s="1"/>
  <c r="G31" i="15" s="1"/>
  <c r="I26" i="15"/>
  <c r="I28" i="15" s="1"/>
  <c r="I31" i="15" s="1"/>
  <c r="I33" i="15" s="1"/>
  <c r="I35" i="15" s="1"/>
  <c r="I37" i="15" s="1"/>
  <c r="J26" i="15"/>
  <c r="J28" i="15" s="1"/>
  <c r="J31" i="15" s="1"/>
  <c r="J33" i="15" s="1"/>
  <c r="J35" i="15" s="1"/>
  <c r="J37" i="15" s="1"/>
  <c r="F26" i="15"/>
  <c r="M78" i="12"/>
  <c r="M72" i="12"/>
  <c r="G34" i="13"/>
  <c r="K34" i="13"/>
  <c r="J34" i="13"/>
  <c r="H34" i="13"/>
  <c r="F34" i="13"/>
  <c r="I34" i="13"/>
  <c r="E85" i="12"/>
  <c r="F90" i="12" s="1"/>
  <c r="K26" i="13"/>
  <c r="K28" i="13" s="1"/>
  <c r="K31" i="13" s="1"/>
  <c r="G26" i="13"/>
  <c r="G28" i="13" s="1"/>
  <c r="G31" i="13" s="1"/>
  <c r="J26" i="13"/>
  <c r="J28" i="13" s="1"/>
  <c r="J31" i="13" s="1"/>
  <c r="F26" i="13"/>
  <c r="I26" i="13"/>
  <c r="I28" i="13" s="1"/>
  <c r="I31" i="13" s="1"/>
  <c r="H26" i="13"/>
  <c r="H28" i="13" s="1"/>
  <c r="H31" i="13" s="1"/>
  <c r="E80" i="12"/>
  <c r="F80" i="12" s="1"/>
  <c r="G80" i="12" s="1"/>
  <c r="H80" i="12" s="1"/>
  <c r="M80" i="12" s="1"/>
  <c r="C85" i="12" s="1"/>
  <c r="K56" i="12"/>
  <c r="G56" i="12"/>
  <c r="I41" i="12"/>
  <c r="E41" i="12"/>
  <c r="H56" i="12"/>
  <c r="L41" i="12"/>
  <c r="M41" i="12" s="1"/>
  <c r="M43" i="12" s="1"/>
  <c r="J56" i="12"/>
  <c r="F56" i="12"/>
  <c r="F41" i="12"/>
  <c r="J41" i="12"/>
  <c r="E25" i="8"/>
  <c r="G41" i="12"/>
  <c r="G66" i="8"/>
  <c r="F25" i="8"/>
  <c r="I56" i="12"/>
  <c r="E56" i="12"/>
  <c r="K41" i="12"/>
  <c r="L56" i="12"/>
  <c r="M56" i="12" s="1"/>
  <c r="M58" i="12" s="1"/>
  <c r="H41" i="12"/>
  <c r="G71" i="12"/>
  <c r="J26" i="12"/>
  <c r="F26" i="12"/>
  <c r="K26" i="12"/>
  <c r="F71" i="12"/>
  <c r="I26" i="12"/>
  <c r="E26" i="12"/>
  <c r="I71" i="12"/>
  <c r="M71" i="12" s="1"/>
  <c r="M73" i="12" s="1"/>
  <c r="L26" i="12"/>
  <c r="M26" i="12" s="1"/>
  <c r="M28" i="12" s="1"/>
  <c r="H26" i="12"/>
  <c r="E71" i="12"/>
  <c r="H71" i="12"/>
  <c r="G26" i="12"/>
  <c r="M81" i="12"/>
  <c r="E55" i="11"/>
  <c r="F60" i="11" s="1"/>
  <c r="B54" i="11"/>
  <c r="A54" i="11"/>
  <c r="M37" i="11"/>
  <c r="F49" i="11" s="1"/>
  <c r="J36" i="11"/>
  <c r="I36" i="11"/>
  <c r="H36" i="11"/>
  <c r="G36" i="11"/>
  <c r="F36" i="11"/>
  <c r="E36" i="11"/>
  <c r="M30" i="11"/>
  <c r="M22" i="11"/>
  <c r="E49" i="11" s="1"/>
  <c r="M49" i="11" s="1"/>
  <c r="N60" i="11" s="1"/>
  <c r="L21" i="11"/>
  <c r="K21" i="11"/>
  <c r="J21" i="11"/>
  <c r="I21" i="11"/>
  <c r="H21" i="11"/>
  <c r="G21" i="11"/>
  <c r="F21" i="11"/>
  <c r="E21" i="11"/>
  <c r="M15" i="11"/>
  <c r="E71" i="8"/>
  <c r="F76" i="8" s="1"/>
  <c r="B70" i="8"/>
  <c r="A70" i="8"/>
  <c r="F65" i="8"/>
  <c r="F50" i="8"/>
  <c r="E50" i="8"/>
  <c r="L35" i="8"/>
  <c r="K35" i="8"/>
  <c r="J35" i="8"/>
  <c r="I35" i="8"/>
  <c r="H35" i="8"/>
  <c r="G35" i="8"/>
  <c r="F63" i="8"/>
  <c r="E65" i="8"/>
  <c r="M65" i="8" s="1"/>
  <c r="F35" i="8"/>
  <c r="E35" i="8"/>
  <c r="L20" i="8"/>
  <c r="K20" i="8"/>
  <c r="J20" i="8"/>
  <c r="I20" i="8"/>
  <c r="H20" i="8"/>
  <c r="G20" i="8"/>
  <c r="E63" i="8"/>
  <c r="M63" i="8" s="1"/>
  <c r="M35" i="15" l="1"/>
  <c r="M37" i="15" s="1"/>
  <c r="J33" i="13"/>
  <c r="J35" i="13"/>
  <c r="J37" i="13" s="1"/>
  <c r="H33" i="13"/>
  <c r="H35" i="13" s="1"/>
  <c r="H37" i="13" s="1"/>
  <c r="G33" i="13"/>
  <c r="G35" i="13" s="1"/>
  <c r="G37" i="13" s="1"/>
  <c r="O26" i="15"/>
  <c r="O28" i="15" s="1"/>
  <c r="F28" i="15"/>
  <c r="F31" i="15" s="1"/>
  <c r="K33" i="15"/>
  <c r="K35" i="15" s="1"/>
  <c r="K37" i="15" s="1"/>
  <c r="I33" i="13"/>
  <c r="I35" i="13" s="1"/>
  <c r="I37" i="13" s="1"/>
  <c r="K33" i="13"/>
  <c r="K35" i="13" s="1"/>
  <c r="K37" i="13" s="1"/>
  <c r="G33" i="15"/>
  <c r="G35" i="15" s="1"/>
  <c r="G37" i="15" s="1"/>
  <c r="M82" i="12"/>
  <c r="G85" i="12" s="1"/>
  <c r="M26" i="13"/>
  <c r="M28" i="13" s="1"/>
  <c r="F28" i="13"/>
  <c r="F31" i="13" s="1"/>
  <c r="M20" i="8"/>
  <c r="M50" i="8"/>
  <c r="M35" i="8"/>
  <c r="K71" i="8"/>
  <c r="C76" i="8" s="1"/>
  <c r="E47" i="11"/>
  <c r="F47" i="11"/>
  <c r="M47" i="11"/>
  <c r="K55" i="11" s="1"/>
  <c r="C60" i="11" s="1"/>
  <c r="M21" i="11"/>
  <c r="M36" i="11"/>
  <c r="N76" i="8"/>
  <c r="F33" i="15" l="1"/>
  <c r="O33" i="15" s="1"/>
  <c r="F33" i="13"/>
  <c r="M33" i="13" s="1"/>
  <c r="I85" i="12"/>
  <c r="A90" i="12"/>
  <c r="D90" i="12" s="1"/>
  <c r="H90" i="12" s="1"/>
  <c r="F48" i="11"/>
  <c r="M42" i="11"/>
  <c r="E48" i="11"/>
  <c r="M27" i="11"/>
  <c r="M56" i="8"/>
  <c r="G64" i="8"/>
  <c r="M26" i="8"/>
  <c r="E64" i="8"/>
  <c r="M41" i="8"/>
  <c r="F64" i="8"/>
  <c r="F35" i="13" l="1"/>
  <c r="F35" i="15"/>
  <c r="K90" i="12"/>
  <c r="M90" i="12" s="1"/>
  <c r="M48" i="11"/>
  <c r="M64" i="8"/>
  <c r="M67" i="8"/>
  <c r="M51" i="11"/>
  <c r="A29" i="3"/>
  <c r="B29" i="3"/>
  <c r="E30" i="3"/>
  <c r="O35" i="15" l="1"/>
  <c r="F37" i="15"/>
  <c r="M35" i="13"/>
  <c r="F37" i="13"/>
  <c r="M37" i="13" s="1"/>
  <c r="M39" i="13" s="1"/>
  <c r="M41" i="13" s="1"/>
  <c r="O90" i="12"/>
  <c r="T90" i="12" s="1"/>
  <c r="F35" i="3"/>
  <c r="M21" i="3"/>
  <c r="N35" i="3" s="1"/>
  <c r="O37" i="15" l="1"/>
  <c r="O39" i="15" s="1"/>
  <c r="O41" i="15" s="1"/>
  <c r="I20" i="3"/>
  <c r="B8" i="2"/>
  <c r="D8" i="15" s="1"/>
  <c r="B7" i="2"/>
  <c r="B6" i="2"/>
  <c r="D6" i="15" s="1"/>
  <c r="M14" i="3"/>
  <c r="L20" i="3"/>
  <c r="D7" i="3" l="1"/>
  <c r="D7" i="15"/>
  <c r="D7" i="13"/>
  <c r="D7" i="12"/>
  <c r="D7" i="11"/>
  <c r="D7" i="8"/>
  <c r="D8" i="13"/>
  <c r="D8" i="12"/>
  <c r="A85" i="12" s="1"/>
  <c r="D6" i="13"/>
  <c r="D6" i="12"/>
  <c r="B85" i="12" s="1"/>
  <c r="D6" i="3"/>
  <c r="B30" i="3" s="1"/>
  <c r="D6" i="11"/>
  <c r="B55" i="11" s="1"/>
  <c r="D6" i="8"/>
  <c r="B71" i="8" s="1"/>
  <c r="D8" i="3"/>
  <c r="A30" i="3" s="1"/>
  <c r="D8" i="8"/>
  <c r="A71" i="8" s="1"/>
  <c r="D8" i="11"/>
  <c r="A55" i="11" s="1"/>
  <c r="K30" i="3"/>
  <c r="C35" i="3" s="1"/>
  <c r="K20" i="3"/>
  <c r="J20" i="3"/>
  <c r="H20" i="3"/>
  <c r="G20" i="3"/>
  <c r="F20" i="3"/>
  <c r="E20" i="3"/>
  <c r="M20" i="3" l="1"/>
  <c r="J41" i="11" l="1"/>
  <c r="M41" i="11" s="1"/>
  <c r="M43" i="11" s="1"/>
  <c r="F41" i="11"/>
  <c r="J26" i="11"/>
  <c r="F26" i="11"/>
  <c r="F55" i="8"/>
  <c r="H25" i="8"/>
  <c r="I26" i="11"/>
  <c r="K25" i="8"/>
  <c r="I41" i="11"/>
  <c r="H41" i="11"/>
  <c r="L26" i="11"/>
  <c r="M26" i="11" s="1"/>
  <c r="M28" i="11" s="1"/>
  <c r="H26" i="11"/>
  <c r="F66" i="8"/>
  <c r="M66" i="8" s="1"/>
  <c r="L40" i="8"/>
  <c r="M40" i="8" s="1"/>
  <c r="H40" i="8"/>
  <c r="F40" i="8"/>
  <c r="M25" i="8" s="1"/>
  <c r="M27" i="8" s="1"/>
  <c r="J25" i="8"/>
  <c r="K26" i="11"/>
  <c r="E66" i="8"/>
  <c r="G40" i="8"/>
  <c r="I25" i="8"/>
  <c r="J40" i="8"/>
  <c r="E41" i="11"/>
  <c r="E55" i="8"/>
  <c r="G25" i="8"/>
  <c r="G41" i="11"/>
  <c r="G26" i="11"/>
  <c r="K40" i="8"/>
  <c r="E40" i="8"/>
  <c r="L25" i="8"/>
  <c r="E26" i="11"/>
  <c r="I40" i="8"/>
  <c r="E25" i="3"/>
  <c r="M26" i="3"/>
  <c r="I25" i="3"/>
  <c r="F25" i="3"/>
  <c r="J25" i="3"/>
  <c r="H25" i="3"/>
  <c r="L25" i="3"/>
  <c r="M25" i="3" s="1"/>
  <c r="G25" i="3"/>
  <c r="K25" i="3"/>
  <c r="M42" i="8" l="1"/>
  <c r="M55" i="8"/>
  <c r="M57" i="8" s="1"/>
  <c r="C71" i="8"/>
  <c r="M68" i="8"/>
  <c r="G71" i="8" s="1"/>
  <c r="E50" i="11"/>
  <c r="C30" i="3"/>
  <c r="M27" i="3"/>
  <c r="I71" i="8" l="1"/>
  <c r="M50" i="11"/>
  <c r="F50" i="11"/>
  <c r="A76" i="8"/>
  <c r="D76" i="8" s="1"/>
  <c r="H76" i="8" s="1"/>
  <c r="G30" i="3"/>
  <c r="I30" i="3" l="1"/>
  <c r="K76" i="8"/>
  <c r="M76" i="8" s="1"/>
  <c r="C55" i="11"/>
  <c r="M52" i="11"/>
  <c r="G55" i="11" s="1"/>
  <c r="A35" i="3"/>
  <c r="D35" i="3" s="1"/>
  <c r="H35" i="3" s="1"/>
  <c r="O76" i="8" l="1"/>
  <c r="T76" i="8" s="1"/>
  <c r="T77" i="8" s="1"/>
  <c r="K35" i="3"/>
  <c r="M35" i="3" s="1"/>
  <c r="I55" i="11"/>
  <c r="A60" i="11"/>
  <c r="D60" i="11" s="1"/>
  <c r="H60" i="11" s="1"/>
  <c r="O35" i="3" l="1"/>
  <c r="T35" i="3" s="1"/>
  <c r="T36" i="3" s="1"/>
  <c r="K60" i="11"/>
  <c r="M60" i="11" s="1"/>
  <c r="O60" i="11" l="1"/>
  <c r="T6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1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29" authorId="1" shapeId="0" xr:uid="{00000000-0006-0000-0200-000003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29" authorId="1" shapeId="0" xr:uid="{00000000-0006-0000-02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29" authorId="1" shapeId="0" xr:uid="{00000000-0006-0000-0200-000005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7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37" authorId="0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42" authorId="0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2" authorId="0" shapeId="0" xr:uid="{00000000-0006-0000-0300-000005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57" authorId="0" shapeId="0" xr:uid="{00000000-0006-0000-0300-000006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67" authorId="0" shapeId="0" xr:uid="{00000000-0006-0000-0300-000007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72" authorId="0" shapeId="0" xr:uid="{00000000-0006-0000-0300-000008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79" authorId="0" shapeId="0" xr:uid="{00000000-0006-0000-0300-000009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81" authorId="0" shapeId="0" xr:uid="{00000000-0006-0000-0300-00000A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84" authorId="1" shapeId="0" xr:uid="{00000000-0006-0000-0300-00000B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84" authorId="1" shapeId="0" xr:uid="{00000000-0006-0000-0300-00000C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84" authorId="1" shapeId="0" xr:uid="{00000000-0006-0000-0300-00000D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1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0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36" authorId="0" shapeId="0" xr:uid="{00000000-0006-0000-0400-000003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41" authorId="0" shapeId="0" xr:uid="{00000000-0006-0000-0400-000004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1" authorId="0" shapeId="0" xr:uid="{00000000-0006-0000-0400-000005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56" authorId="0" shapeId="0" xr:uid="{00000000-0006-0000-0400-000006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65" authorId="0" shapeId="0" xr:uid="{00000000-0006-0000-0400-000007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67" authorId="0" shapeId="0" xr:uid="{00000000-0006-0000-0400-000008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70" authorId="1" shapeId="0" xr:uid="{00000000-0006-0000-0400-000009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70" authorId="1" shapeId="0" xr:uid="{00000000-0006-0000-0400-00000A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70" authorId="1" shapeId="0" xr:uid="{00000000-0006-0000-0400-00000B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7" authorId="0" shapeId="0" xr:uid="{00000000-0006-0000-05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37" authorId="0" shapeId="0" xr:uid="{00000000-0006-0000-0500-000003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42" authorId="0" shapeId="0" xr:uid="{00000000-0006-0000-0500-000004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49" authorId="0" shapeId="0" xr:uid="{00000000-0006-0000-0500-000005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51" authorId="0" shapeId="0" xr:uid="{00000000-0006-0000-0500-000006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4" authorId="1" shapeId="0" xr:uid="{00000000-0006-0000-0500-000007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54" authorId="1" shapeId="0" xr:uid="{00000000-0006-0000-0500-000008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54" authorId="1" shapeId="0" xr:uid="{00000000-0006-0000-0500-000009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1" shapeId="0" xr:uid="{00000000-0006-0000-0600-000002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C27" authorId="0" shapeId="0" xr:uid="{00000000-0006-0000-0600-000003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B34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7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1" shapeId="0" xr:uid="{00000000-0006-0000-0700-000002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C27" authorId="0" shapeId="0" xr:uid="{00000000-0006-0000-0700-000003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B34" authorId="0" shapeId="0" xr:uid="{00000000-0006-0000-07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<sst xmlns="http://schemas.openxmlformats.org/spreadsheetml/2006/main" count="2641" uniqueCount="1280">
  <si>
    <t>Anlage 1: Ermittlung des Referenzwertes 2019</t>
  </si>
  <si>
    <t>Vorsorge- oder Rehabilitationseinrichtung (Name, Anschrift):</t>
  </si>
  <si>
    <t>Ansprechpartner (Name, E-Mailadresse, Telefonnummer)</t>
  </si>
  <si>
    <t>IK:</t>
  </si>
  <si>
    <t>Nr.</t>
  </si>
  <si>
    <t>Tage</t>
  </si>
  <si>
    <t xml:space="preserve">Patientenbezogene Belegungstage der GKV 2019 </t>
  </si>
  <si>
    <t>Anzahl der Kalendertage der Regelöffnungszeit</t>
  </si>
  <si>
    <t>Anlage 2: Berechnung des durchschnittlichen Vergütungssatzes</t>
  </si>
  <si>
    <t xml:space="preserve"> </t>
  </si>
  <si>
    <t>Durchschnittlicher Vergütungssatz (Nr. 1/ Nr. 2)</t>
  </si>
  <si>
    <t>Datum</t>
  </si>
  <si>
    <t>Summe:</t>
  </si>
  <si>
    <t>Belegungstage insgesamt</t>
  </si>
  <si>
    <t>davon: KH-Behandlung (§ 22 KHG)</t>
  </si>
  <si>
    <t>davon: Kurzzeit-P (§ 149 SGB XI)</t>
  </si>
  <si>
    <t>davon: Kurzzeit-P (§ 39c SGB V)</t>
  </si>
  <si>
    <t>Referenzwert 2019</t>
  </si>
  <si>
    <t>Hiermit wird die Richtigkeit der obigen Angaben bestätigt.</t>
  </si>
  <si>
    <t xml:space="preserve">Name: </t>
  </si>
  <si>
    <t xml:space="preserve">Datum: </t>
  </si>
  <si>
    <t>Referenzwert 
(Belegungsstage der GKV 2019 / Anzahl der Kalendertage der Regelöffnungszeit)</t>
  </si>
  <si>
    <t>2_2</t>
  </si>
  <si>
    <t>2_3</t>
  </si>
  <si>
    <t>2_1</t>
  </si>
  <si>
    <t>2_4</t>
  </si>
  <si>
    <t>1_1</t>
  </si>
  <si>
    <t>____________________________________________________________________________________________</t>
  </si>
  <si>
    <t>__________________________________________________________________________</t>
  </si>
  <si>
    <t>KW</t>
  </si>
  <si>
    <t>_______________________________________________________________</t>
  </si>
  <si>
    <t>Vorsorge- oder Rehabilitationseinrichtung 
(Name, Anschrift):</t>
  </si>
  <si>
    <t>Vorsorge- oder Rehabilitationseinrichtung
(Name, Anschrift):</t>
  </si>
  <si>
    <t>Mo</t>
  </si>
  <si>
    <t>Di</t>
  </si>
  <si>
    <t>Mi</t>
  </si>
  <si>
    <t>Do</t>
  </si>
  <si>
    <t>Fr</t>
  </si>
  <si>
    <t>Sa</t>
  </si>
  <si>
    <t>So</t>
  </si>
  <si>
    <t>01.01.</t>
  </si>
  <si>
    <t>02.01.</t>
  </si>
  <si>
    <t>03.01.</t>
  </si>
  <si>
    <t>04.01.</t>
  </si>
  <si>
    <t>05.01.</t>
  </si>
  <si>
    <t>29.06.</t>
  </si>
  <si>
    <t>30.06.</t>
  </si>
  <si>
    <t>01.07.</t>
  </si>
  <si>
    <t>02.07.</t>
  </si>
  <si>
    <t>03.07.</t>
  </si>
  <si>
    <t>04.07.</t>
  </si>
  <si>
    <t>05.07.</t>
  </si>
  <si>
    <t>06.01.</t>
  </si>
  <si>
    <t>07.01.</t>
  </si>
  <si>
    <t>08.01.</t>
  </si>
  <si>
    <t>09.01.</t>
  </si>
  <si>
    <t>10.01.</t>
  </si>
  <si>
    <t>11.01.</t>
  </si>
  <si>
    <t>12.01.</t>
  </si>
  <si>
    <t>06.07.</t>
  </si>
  <si>
    <t>07.07.</t>
  </si>
  <si>
    <t>08.07.</t>
  </si>
  <si>
    <t>09.07.</t>
  </si>
  <si>
    <t>10.07.</t>
  </si>
  <si>
    <t>11.07.</t>
  </si>
  <si>
    <t>12.07.</t>
  </si>
  <si>
    <t>13.01.</t>
  </si>
  <si>
    <t>14.01.</t>
  </si>
  <si>
    <t>15.01.</t>
  </si>
  <si>
    <t>16.01.</t>
  </si>
  <si>
    <t>17.01.</t>
  </si>
  <si>
    <t>18.01.</t>
  </si>
  <si>
    <t>19.01.</t>
  </si>
  <si>
    <t>13.07.</t>
  </si>
  <si>
    <t>14.07.</t>
  </si>
  <si>
    <t>15.07.</t>
  </si>
  <si>
    <t>16.07.</t>
  </si>
  <si>
    <t>17.07.</t>
  </si>
  <si>
    <t>18.07.</t>
  </si>
  <si>
    <t>19.07.</t>
  </si>
  <si>
    <t>20.01.</t>
  </si>
  <si>
    <t>21.01.</t>
  </si>
  <si>
    <t>22.01.</t>
  </si>
  <si>
    <t>23.01.</t>
  </si>
  <si>
    <t>24.01.</t>
  </si>
  <si>
    <t>25.01.</t>
  </si>
  <si>
    <t>26.01.</t>
  </si>
  <si>
    <t>20.07.</t>
  </si>
  <si>
    <t>21.07.</t>
  </si>
  <si>
    <t>22.07.</t>
  </si>
  <si>
    <t>23.07.</t>
  </si>
  <si>
    <t>24.07.</t>
  </si>
  <si>
    <t>25.07.</t>
  </si>
  <si>
    <t>26.07.</t>
  </si>
  <si>
    <t>27.01.</t>
  </si>
  <si>
    <t>28.01.</t>
  </si>
  <si>
    <t>29.01.</t>
  </si>
  <si>
    <t>30.01.</t>
  </si>
  <si>
    <t>31.01.</t>
  </si>
  <si>
    <t>01.02.</t>
  </si>
  <si>
    <t>02.02.</t>
  </si>
  <si>
    <t>27.07.</t>
  </si>
  <si>
    <t>28.07.</t>
  </si>
  <si>
    <t>29.07.</t>
  </si>
  <si>
    <t>30.07.</t>
  </si>
  <si>
    <t>31.07.</t>
  </si>
  <si>
    <t>01.08.</t>
  </si>
  <si>
    <t>02.08.</t>
  </si>
  <si>
    <t>03.02.</t>
  </si>
  <si>
    <t>04.02.</t>
  </si>
  <si>
    <t>05.02.</t>
  </si>
  <si>
    <t>06.02.</t>
  </si>
  <si>
    <t>07.02.</t>
  </si>
  <si>
    <t>08.02.</t>
  </si>
  <si>
    <t>09.02.</t>
  </si>
  <si>
    <t>03.08.</t>
  </si>
  <si>
    <t>04.08.</t>
  </si>
  <si>
    <t>05.08.</t>
  </si>
  <si>
    <t>06.08.</t>
  </si>
  <si>
    <t>07.08.</t>
  </si>
  <si>
    <t>08.08.</t>
  </si>
  <si>
    <t>09.08.</t>
  </si>
  <si>
    <t>10.02.</t>
  </si>
  <si>
    <t>11.02.</t>
  </si>
  <si>
    <t>12.02.</t>
  </si>
  <si>
    <t>13.02.</t>
  </si>
  <si>
    <t>14.02.</t>
  </si>
  <si>
    <t>15.02.</t>
  </si>
  <si>
    <t>16.02.</t>
  </si>
  <si>
    <t>10.08.</t>
  </si>
  <si>
    <t>11.08.</t>
  </si>
  <si>
    <t>12.08.</t>
  </si>
  <si>
    <t>13.08.</t>
  </si>
  <si>
    <t>14.08.</t>
  </si>
  <si>
    <t>15.08.</t>
  </si>
  <si>
    <t>16.08.</t>
  </si>
  <si>
    <t>17.02.</t>
  </si>
  <si>
    <t>18.02.</t>
  </si>
  <si>
    <t>19.02.</t>
  </si>
  <si>
    <t>20.02.</t>
  </si>
  <si>
    <t>21.02.</t>
  </si>
  <si>
    <t>22.02.</t>
  </si>
  <si>
    <t>23.02.</t>
  </si>
  <si>
    <t>17.08.</t>
  </si>
  <si>
    <t>18.08.</t>
  </si>
  <si>
    <t>19.08.</t>
  </si>
  <si>
    <t>20.08.</t>
  </si>
  <si>
    <t>21.08.</t>
  </si>
  <si>
    <t>22.08.</t>
  </si>
  <si>
    <t>23.08.</t>
  </si>
  <si>
    <t>24.02.</t>
  </si>
  <si>
    <t>25.02.</t>
  </si>
  <si>
    <t>26.02.</t>
  </si>
  <si>
    <t>27.02.</t>
  </si>
  <si>
    <t>28.02.</t>
  </si>
  <si>
    <t>29.02.</t>
  </si>
  <si>
    <t>01.03.</t>
  </si>
  <si>
    <t>24.08.</t>
  </si>
  <si>
    <t>25.08.</t>
  </si>
  <si>
    <t>26.08.</t>
  </si>
  <si>
    <t>27.08.</t>
  </si>
  <si>
    <t>28.08.</t>
  </si>
  <si>
    <t>29.08.</t>
  </si>
  <si>
    <t>30.08.</t>
  </si>
  <si>
    <t>02.03.</t>
  </si>
  <si>
    <t>03.03.</t>
  </si>
  <si>
    <t>04.03.</t>
  </si>
  <si>
    <t>05.03.</t>
  </si>
  <si>
    <t>06.03.</t>
  </si>
  <si>
    <t>07.03.</t>
  </si>
  <si>
    <t>08.03.</t>
  </si>
  <si>
    <t>31.08.</t>
  </si>
  <si>
    <t>01.09.</t>
  </si>
  <si>
    <t>02.09.</t>
  </si>
  <si>
    <t>03.09.</t>
  </si>
  <si>
    <t>04.09.</t>
  </si>
  <si>
    <t>05.09.</t>
  </si>
  <si>
    <t>06.09.</t>
  </si>
  <si>
    <t>09.03.</t>
  </si>
  <si>
    <t>10.03.</t>
  </si>
  <si>
    <t>11.03.</t>
  </si>
  <si>
    <t>12.03.</t>
  </si>
  <si>
    <t>13.03.</t>
  </si>
  <si>
    <t>14.03.</t>
  </si>
  <si>
    <t>15.03.</t>
  </si>
  <si>
    <t>07.09.</t>
  </si>
  <si>
    <t>08.09.</t>
  </si>
  <si>
    <t>09.09.</t>
  </si>
  <si>
    <t>10.09.</t>
  </si>
  <si>
    <t>11.09.</t>
  </si>
  <si>
    <t>12.09.</t>
  </si>
  <si>
    <t>13.09.</t>
  </si>
  <si>
    <t>16.03.</t>
  </si>
  <si>
    <t>17.03.</t>
  </si>
  <si>
    <t>18.03.</t>
  </si>
  <si>
    <t>19.03.</t>
  </si>
  <si>
    <t>20.03.</t>
  </si>
  <si>
    <t>21.03.</t>
  </si>
  <si>
    <t>22.03.</t>
  </si>
  <si>
    <t>14.09.</t>
  </si>
  <si>
    <t>15.09.</t>
  </si>
  <si>
    <t>16.09.</t>
  </si>
  <si>
    <t>17.09.</t>
  </si>
  <si>
    <t>18.09.</t>
  </si>
  <si>
    <t>19.09.</t>
  </si>
  <si>
    <t>20.09.</t>
  </si>
  <si>
    <t>23.03.</t>
  </si>
  <si>
    <t>24.03.</t>
  </si>
  <si>
    <t>25.03.</t>
  </si>
  <si>
    <t>26.03.</t>
  </si>
  <si>
    <t>27.03.</t>
  </si>
  <si>
    <t>28.03.</t>
  </si>
  <si>
    <t>29.03.</t>
  </si>
  <si>
    <t>21.09.</t>
  </si>
  <si>
    <t>22.09.</t>
  </si>
  <si>
    <t>23.09.</t>
  </si>
  <si>
    <t>24.09.</t>
  </si>
  <si>
    <t>25.09.</t>
  </si>
  <si>
    <t>26.09.</t>
  </si>
  <si>
    <t>27.09.</t>
  </si>
  <si>
    <t>30.03.</t>
  </si>
  <si>
    <t>31.03.</t>
  </si>
  <si>
    <t>01.04.</t>
  </si>
  <si>
    <t>02.04.</t>
  </si>
  <si>
    <t>03.04.</t>
  </si>
  <si>
    <t>04.04.</t>
  </si>
  <si>
    <t>05.04.</t>
  </si>
  <si>
    <t>28.09.</t>
  </si>
  <si>
    <t>29.09.</t>
  </si>
  <si>
    <t>30.09.</t>
  </si>
  <si>
    <t>01.10.</t>
  </si>
  <si>
    <t>02.10.</t>
  </si>
  <si>
    <t>03.10.</t>
  </si>
  <si>
    <t>04.10.</t>
  </si>
  <si>
    <t>06.04.</t>
  </si>
  <si>
    <t>07.04.</t>
  </si>
  <si>
    <t>08.04.</t>
  </si>
  <si>
    <t>09.04.</t>
  </si>
  <si>
    <t>10.04.</t>
  </si>
  <si>
    <t>11.04.</t>
  </si>
  <si>
    <t>12.04.</t>
  </si>
  <si>
    <t>05.10.</t>
  </si>
  <si>
    <t>06.10.</t>
  </si>
  <si>
    <t>07.10.</t>
  </si>
  <si>
    <t>08.10.</t>
  </si>
  <si>
    <t>09.10.</t>
  </si>
  <si>
    <t>10.10.</t>
  </si>
  <si>
    <t>11.10.</t>
  </si>
  <si>
    <t>13.04.</t>
  </si>
  <si>
    <t>14.04.</t>
  </si>
  <si>
    <t>15.04.</t>
  </si>
  <si>
    <t>16.04.</t>
  </si>
  <si>
    <t>17.04.</t>
  </si>
  <si>
    <t>18.04.</t>
  </si>
  <si>
    <t>19.04.</t>
  </si>
  <si>
    <t>12.10.</t>
  </si>
  <si>
    <t>13.10.</t>
  </si>
  <si>
    <t>14.10.</t>
  </si>
  <si>
    <t>15.10.</t>
  </si>
  <si>
    <t>16.10.</t>
  </si>
  <si>
    <t>17.10.</t>
  </si>
  <si>
    <t>18.10.</t>
  </si>
  <si>
    <t>20.04.</t>
  </si>
  <si>
    <t>21.04.</t>
  </si>
  <si>
    <t>22.04.</t>
  </si>
  <si>
    <t>23.04.</t>
  </si>
  <si>
    <t>24.04.</t>
  </si>
  <si>
    <t>25.04.</t>
  </si>
  <si>
    <t>26.04.</t>
  </si>
  <si>
    <t>19.10.</t>
  </si>
  <si>
    <t>20.10.</t>
  </si>
  <si>
    <t>21.10.</t>
  </si>
  <si>
    <t>22.10.</t>
  </si>
  <si>
    <t>23.10.</t>
  </si>
  <si>
    <t>24.10.</t>
  </si>
  <si>
    <t>25.10.</t>
  </si>
  <si>
    <t>27.04.</t>
  </si>
  <si>
    <t>28.04.</t>
  </si>
  <si>
    <t>29.04.</t>
  </si>
  <si>
    <t>30.04.</t>
  </si>
  <si>
    <t>01.05.</t>
  </si>
  <si>
    <t>02.05.</t>
  </si>
  <si>
    <t>03.05.</t>
  </si>
  <si>
    <t>26.10.</t>
  </si>
  <si>
    <t>27.10.</t>
  </si>
  <si>
    <t>28.10.</t>
  </si>
  <si>
    <t>29.10.</t>
  </si>
  <si>
    <t>30.10.</t>
  </si>
  <si>
    <t>31.10.</t>
  </si>
  <si>
    <t>01.11.</t>
  </si>
  <si>
    <t>04.05.</t>
  </si>
  <si>
    <t>05.05.</t>
  </si>
  <si>
    <t>06.05.</t>
  </si>
  <si>
    <t>07.05.</t>
  </si>
  <si>
    <t>08.05.</t>
  </si>
  <si>
    <t>09.05.</t>
  </si>
  <si>
    <t>10.05.</t>
  </si>
  <si>
    <t>02.11.</t>
  </si>
  <si>
    <t>03.11.</t>
  </si>
  <si>
    <t>04.11.</t>
  </si>
  <si>
    <t>05.11.</t>
  </si>
  <si>
    <t>06.11.</t>
  </si>
  <si>
    <t>07.11.</t>
  </si>
  <si>
    <t>08.11.</t>
  </si>
  <si>
    <t>11.05.</t>
  </si>
  <si>
    <t>12.05.</t>
  </si>
  <si>
    <t>13.05.</t>
  </si>
  <si>
    <t>14.05.</t>
  </si>
  <si>
    <t>15.05.</t>
  </si>
  <si>
    <t>16.05.</t>
  </si>
  <si>
    <t>17.05.</t>
  </si>
  <si>
    <t>09.11.</t>
  </si>
  <si>
    <t>10.11.</t>
  </si>
  <si>
    <t>11.11.</t>
  </si>
  <si>
    <t>12.11.</t>
  </si>
  <si>
    <t>13.11.</t>
  </si>
  <si>
    <t>14.11.</t>
  </si>
  <si>
    <t>15.11.</t>
  </si>
  <si>
    <t>18.05.</t>
  </si>
  <si>
    <t>19.05.</t>
  </si>
  <si>
    <t>20.05.</t>
  </si>
  <si>
    <t>21.05.</t>
  </si>
  <si>
    <t>22.05.</t>
  </si>
  <si>
    <t>23.05.</t>
  </si>
  <si>
    <t>24.05.</t>
  </si>
  <si>
    <t>16.11.</t>
  </si>
  <si>
    <t>17.11.</t>
  </si>
  <si>
    <t>18.11.</t>
  </si>
  <si>
    <t>19.11.</t>
  </si>
  <si>
    <t>20.11.</t>
  </si>
  <si>
    <t>21.11.</t>
  </si>
  <si>
    <t>22.11.</t>
  </si>
  <si>
    <t>25.05.</t>
  </si>
  <si>
    <t>26.05.</t>
  </si>
  <si>
    <t>27.05.</t>
  </si>
  <si>
    <t>28.05.</t>
  </si>
  <si>
    <t>29.05.</t>
  </si>
  <si>
    <t>30.05.</t>
  </si>
  <si>
    <t>31.05.</t>
  </si>
  <si>
    <t>23.11.</t>
  </si>
  <si>
    <t>24.11.</t>
  </si>
  <si>
    <t>25.11.</t>
  </si>
  <si>
    <t>26.11.</t>
  </si>
  <si>
    <t>27.11.</t>
  </si>
  <si>
    <t>28.11.</t>
  </si>
  <si>
    <t>29.11.</t>
  </si>
  <si>
    <t>01.06.</t>
  </si>
  <si>
    <t>02.06.</t>
  </si>
  <si>
    <t>03.06.</t>
  </si>
  <si>
    <t>04.06.</t>
  </si>
  <si>
    <t>05.06.</t>
  </si>
  <si>
    <t>06.06.</t>
  </si>
  <si>
    <t>07.06.</t>
  </si>
  <si>
    <t>30.11.</t>
  </si>
  <si>
    <t>01.12.</t>
  </si>
  <si>
    <t>02.12.</t>
  </si>
  <si>
    <t>03.12.</t>
  </si>
  <si>
    <t>04.12.</t>
  </si>
  <si>
    <t>05.12.</t>
  </si>
  <si>
    <t>06.12.</t>
  </si>
  <si>
    <t>08.06.</t>
  </si>
  <si>
    <t>09.06.</t>
  </si>
  <si>
    <t>10.06.</t>
  </si>
  <si>
    <t>11.06.</t>
  </si>
  <si>
    <t>12.06.</t>
  </si>
  <si>
    <t>13.06.</t>
  </si>
  <si>
    <t>14.06.</t>
  </si>
  <si>
    <t>07.12.</t>
  </si>
  <si>
    <t>08.12.</t>
  </si>
  <si>
    <t>09.12.</t>
  </si>
  <si>
    <t>10.12.</t>
  </si>
  <si>
    <t>11.12.</t>
  </si>
  <si>
    <t>12.12.</t>
  </si>
  <si>
    <t>13.12.</t>
  </si>
  <si>
    <t>15.06.</t>
  </si>
  <si>
    <t>16.06.</t>
  </si>
  <si>
    <t>17.06.</t>
  </si>
  <si>
    <t>18.06.</t>
  </si>
  <si>
    <t>19.06.</t>
  </si>
  <si>
    <t>20.06.</t>
  </si>
  <si>
    <t>21.06.</t>
  </si>
  <si>
    <t>14.12.</t>
  </si>
  <si>
    <t>15.12.</t>
  </si>
  <si>
    <t>16.12.</t>
  </si>
  <si>
    <t>17.12.</t>
  </si>
  <si>
    <t>18.12.</t>
  </si>
  <si>
    <t>19.12.</t>
  </si>
  <si>
    <t>20.12.</t>
  </si>
  <si>
    <t>22.06.</t>
  </si>
  <si>
    <t>23.06.</t>
  </si>
  <si>
    <t>24.06.</t>
  </si>
  <si>
    <t>25.06.</t>
  </si>
  <si>
    <t>26.06.</t>
  </si>
  <si>
    <t>27.06.</t>
  </si>
  <si>
    <t>28.06.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</si>
  <si>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</si>
  <si>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</si>
  <si>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</si>
  <si>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</si>
  <si>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</si>
  <si>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</si>
  <si>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</si>
  <si>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</si>
  <si>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</si>
  <si>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</si>
  <si>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</si>
  <si>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KW 2020</t>
  </si>
  <si>
    <t>KW 40</t>
  </si>
  <si>
    <t>01.10. - 04.10.2020</t>
  </si>
  <si>
    <t>KW 41</t>
  </si>
  <si>
    <t>KW 42</t>
  </si>
  <si>
    <t>KW 43</t>
  </si>
  <si>
    <t>KW 44</t>
  </si>
  <si>
    <t>KW 45</t>
  </si>
  <si>
    <t>KW 46</t>
  </si>
  <si>
    <t>KW 47</t>
  </si>
  <si>
    <t>05.10. - 11.10.2020</t>
  </si>
  <si>
    <t>12.10. - 18.10.2020</t>
  </si>
  <si>
    <t>19.10. - 25.10.2020</t>
  </si>
  <si>
    <t>26.10. - 01.11.2020</t>
  </si>
  <si>
    <t>02.11. - 08.11.2020</t>
  </si>
  <si>
    <t>09.11. - 15.11.2020</t>
  </si>
  <si>
    <t>16.11. -17.11.2020</t>
  </si>
  <si>
    <t>40 bis 47</t>
  </si>
  <si>
    <t>KW 40 bis KW 47</t>
  </si>
  <si>
    <t>Belegungstage durchschnittlich pro Tag</t>
  </si>
  <si>
    <t>Differenz Referenzwert 2019 - Belegungstage durchschnittlich pro Tag = Nicht erbrachte Behandlungstage durchschnittlich pro Tag</t>
  </si>
  <si>
    <t>davon: Rehabilitation oder Vorsorge für GKV-Versicherte</t>
  </si>
  <si>
    <r>
      <t xml:space="preserve">Referenzwert </t>
    </r>
    <r>
      <rPr>
        <b/>
        <sz val="11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 xml:space="preserve"> 
(Durchschnittliche BT/Tag)</t>
    </r>
  </si>
  <si>
    <t>Ø Vergütungssatz pro Tag in Euro</t>
  </si>
  <si>
    <t>Nicht erbrachte Behandlungstage pro Tag</t>
  </si>
  <si>
    <t>Belegungsrückgang pro Tag in Prozent im Vgl. zum Referenzwert 2019</t>
  </si>
  <si>
    <t>Anzahl der Regelöffnungstage je KW im Zeitraum 01.10.-17.11.2020 nebenstehend auswählen</t>
  </si>
  <si>
    <t>Meldung des Referenzwertes 2019 für die Ermittlung des Mindererlösausgleichszuschlages im Rahmen des GPVG</t>
  </si>
  <si>
    <t>Meldung des Vergütungssatzes für die Ermittlung des Mindererlösausgleichszuschlages im Rahmen des GPVG</t>
  </si>
  <si>
    <t>AOKN Eike Washausen 05.02.2021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</si>
  <si>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</si>
  <si>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</si>
  <si>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</si>
  <si>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</si>
  <si>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</si>
  <si>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</si>
  <si>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</si>
  <si>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</si>
  <si>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</si>
  <si>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</si>
  <si>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</si>
  <si>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</si>
  <si>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</si>
  <si>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</si>
  <si>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48</t>
  </si>
  <si>
    <t>KW 49</t>
  </si>
  <si>
    <t>KW 50</t>
  </si>
  <si>
    <t>KW 51</t>
  </si>
  <si>
    <t>KW 52</t>
  </si>
  <si>
    <t>KW 2021</t>
  </si>
  <si>
    <t>21.06. - 27.06.2021</t>
  </si>
  <si>
    <t>28.06. - 04.07.2021</t>
  </si>
  <si>
    <t>05.07. - 11.07.2021</t>
  </si>
  <si>
    <t>12.07. - 18.07.2021</t>
  </si>
  <si>
    <t>KW 38</t>
  </si>
  <si>
    <t>KW 39</t>
  </si>
  <si>
    <t>19.07. - 25.07.2021</t>
  </si>
  <si>
    <t>26.07. - 01.08.2021</t>
  </si>
  <si>
    <t>02.08. - 08.08.2021</t>
  </si>
  <si>
    <t>09.08. - 15.08.2021</t>
  </si>
  <si>
    <t>16.08. - 22.08.2021</t>
  </si>
  <si>
    <t>23.08. - 29.08.2021</t>
  </si>
  <si>
    <t>30.08. - 05.09.2021</t>
  </si>
  <si>
    <t>06.09. - 12.09.2021</t>
  </si>
  <si>
    <t>13.09. - 19.09.2021</t>
  </si>
  <si>
    <t>20.09. - 26.09.2021</t>
  </si>
  <si>
    <t>04.10. - 10.10.2021</t>
  </si>
  <si>
    <t>11.10. - 17.10.2021</t>
  </si>
  <si>
    <t>18.10. - 24.10.2021</t>
  </si>
  <si>
    <t>25.10. - 31.10.2021</t>
  </si>
  <si>
    <t>01.11. - 07.11.2021</t>
  </si>
  <si>
    <t>08.11. - 14.11.2021</t>
  </si>
  <si>
    <t>15.11. - 21.11.2021</t>
  </si>
  <si>
    <t>22.11. - 28.11.2021</t>
  </si>
  <si>
    <t>29.11. - 05.12.2021</t>
  </si>
  <si>
    <t>06.12. - 12.12.2021</t>
  </si>
  <si>
    <t>13.12. - 19.12.2021</t>
  </si>
  <si>
    <t>20.12. - 26.12.2021</t>
  </si>
  <si>
    <t>27.12. - 31.12.2021</t>
  </si>
  <si>
    <t>Regelöffnungstage</t>
  </si>
  <si>
    <t>3 -&gt; 1 x 2</t>
  </si>
  <si>
    <t>5 -&gt; 3 x 4</t>
  </si>
  <si>
    <t>Ausgleichs-quote</t>
  </si>
  <si>
    <t>Ausgleichs-anspruch effektiv</t>
  </si>
  <si>
    <t>7 -&gt; 5 x 6</t>
  </si>
  <si>
    <t>Zuschlag pro Tag effektiv</t>
  </si>
  <si>
    <t>27.09. - 30.09.2021</t>
  </si>
  <si>
    <t>01.10. - 03.10.2021</t>
  </si>
  <si>
    <t>Zeitraum 1: 01.10.-17.11.2020</t>
  </si>
  <si>
    <t>KW 24 - 39</t>
  </si>
  <si>
    <t>47 bis 52</t>
  </si>
  <si>
    <t>KW 47 bis KW 52</t>
  </si>
  <si>
    <t>KW 38 - 52</t>
  </si>
  <si>
    <t>39 bis 46</t>
  </si>
  <si>
    <t>KW 39 bis KW 46</t>
  </si>
  <si>
    <t>Ermittlung des Zuschlages:</t>
  </si>
  <si>
    <t>berechnete Mindererlöse im Zeitraum</t>
  </si>
  <si>
    <t>Rechtsverbindliche Unterschrift und Firmenstempel:</t>
  </si>
  <si>
    <t>Kontrolle:</t>
  </si>
  <si>
    <t>berechnete Minderbelegungstage</t>
  </si>
  <si>
    <t>Gesamtausgleichs-anspruch</t>
  </si>
  <si>
    <t>8 
manuelle Erfassung</t>
  </si>
  <si>
    <t>9 -&gt; 7 + 8</t>
  </si>
  <si>
    <t>11 -&gt; 9 / 10</t>
  </si>
  <si>
    <t>Ausgleichs-anspruch nach Anlage 4b1</t>
  </si>
  <si>
    <t>Ausgleichs-anspruch nach Anlage 4b2</t>
  </si>
  <si>
    <t>Ausgleichs-anspruch nach Anlage 4b3</t>
  </si>
  <si>
    <t>Meldung der Belegungstage für den Zeitraum 01.10.-17.11.2020 im Rahmen des GPVG</t>
  </si>
  <si>
    <t>Meldung der Belegungstage für den Zeitraum 16.06.-30.09.2021 im Rahmen des GPVG</t>
  </si>
  <si>
    <t>Meldung der Belegungstage für den Zeitraum 01.10.-31.12.2021 im Rahmen des GPVG</t>
  </si>
  <si>
    <t>Regelöffnungs-tage</t>
  </si>
  <si>
    <t>erbrachte Behandlungs-tage für Vorsorge / Reha</t>
  </si>
  <si>
    <t xml:space="preserve">Vergütungsansprüche 01.01.2020 – 31.03.2020 </t>
  </si>
  <si>
    <t>Patientenbezogene Belegungstage vom 01.01.2020 – 31.03.2020</t>
  </si>
  <si>
    <t>Ermittlung der im Jahresdurchschnitt pro Tag behandelten Patientinnen und Patienten im Jahr 2019 analog § 2 der VB nach § 111d Abs. 5 SGB V</t>
  </si>
  <si>
    <t>Berechnung des durchschnittlichen Vergütungssatzes analog § 4 der VB nach § 111d Abs. 5 SGB V</t>
  </si>
  <si>
    <t>Anlage 3: Ermittlung der Anzahl der nicht erbrachten Behandlungstage durchschnittlich pro Tag analog § 3 der VB nach § 111d Abs. 5 SGB V</t>
  </si>
  <si>
    <t>14.06. - 20.06.2021</t>
  </si>
  <si>
    <t>KW 22</t>
  </si>
  <si>
    <t>KW 23</t>
  </si>
  <si>
    <t>22 bis 29</t>
  </si>
  <si>
    <t>30 bis 37</t>
  </si>
  <si>
    <t>38 bis 39</t>
  </si>
  <si>
    <t>KW 22 bis KW 29</t>
  </si>
  <si>
    <t>KW 30 bis KW 37</t>
  </si>
  <si>
    <t>KW 38 bis KW 39</t>
  </si>
  <si>
    <t>KW 22-29</t>
  </si>
  <si>
    <t>KW 30-37</t>
  </si>
  <si>
    <t>KW 38-39</t>
  </si>
  <si>
    <t>Zeitraum 2: 18.11.2020-31.05.2021</t>
  </si>
  <si>
    <t>18.11. - 22.11.2020</t>
  </si>
  <si>
    <t>KW48</t>
  </si>
  <si>
    <t>23.11. - 29.11.2020</t>
  </si>
  <si>
    <t>KW49</t>
  </si>
  <si>
    <t>30.11. - 06.12.2020</t>
  </si>
  <si>
    <t>KW50</t>
  </si>
  <si>
    <t>07.12. - 13.12.2020</t>
  </si>
  <si>
    <t>KW51</t>
  </si>
  <si>
    <t>KW52</t>
  </si>
  <si>
    <t>KW53</t>
  </si>
  <si>
    <t>KW1</t>
  </si>
  <si>
    <t>14.12. - 20.12.2020</t>
  </si>
  <si>
    <t>21.12. - 27.12.2020</t>
  </si>
  <si>
    <t>28.12. - 03.01.2021</t>
  </si>
  <si>
    <t>04.01. - 10.01.2021</t>
  </si>
  <si>
    <t>47 bis 01</t>
  </si>
  <si>
    <t>KW 47 bis KW 01</t>
  </si>
  <si>
    <t>KW02</t>
  </si>
  <si>
    <t>KW03</t>
  </si>
  <si>
    <t>KW04</t>
  </si>
  <si>
    <t>KW05</t>
  </si>
  <si>
    <t>KW06</t>
  </si>
  <si>
    <t>KW07</t>
  </si>
  <si>
    <t>KW08</t>
  </si>
  <si>
    <t>KW09</t>
  </si>
  <si>
    <t>02 bis 09</t>
  </si>
  <si>
    <t>KW 02 bis KW 09</t>
  </si>
  <si>
    <t>11.01. - 17.01.2021</t>
  </si>
  <si>
    <t>18.01. - 24.01.2021</t>
  </si>
  <si>
    <t>25.01. - 31.01.2021</t>
  </si>
  <si>
    <t>01.02. - 07.02.2021</t>
  </si>
  <si>
    <t>08.02. - 14.02.2021</t>
  </si>
  <si>
    <t>15.02. - 21.02.2021</t>
  </si>
  <si>
    <t>22.02. - 28.02.2021</t>
  </si>
  <si>
    <t>01.03. - 07.03.2021</t>
  </si>
  <si>
    <t>KW10</t>
  </si>
  <si>
    <t>KW11</t>
  </si>
  <si>
    <t>KW12</t>
  </si>
  <si>
    <t>KW13</t>
  </si>
  <si>
    <t>KW14</t>
  </si>
  <si>
    <t>KW15</t>
  </si>
  <si>
    <t>KW16</t>
  </si>
  <si>
    <t>KW17</t>
  </si>
  <si>
    <t>10 bis 17</t>
  </si>
  <si>
    <t>KW 10 bis KW 17</t>
  </si>
  <si>
    <t>08.03. - 14.03.2021</t>
  </si>
  <si>
    <t>15.03. - 21.03.2021</t>
  </si>
  <si>
    <t>22.03. - 28.03.2021</t>
  </si>
  <si>
    <t>29.03. - 04.04.2021</t>
  </si>
  <si>
    <t>05.04. - 11.04.2021</t>
  </si>
  <si>
    <t>12.04. - 18.04.2021</t>
  </si>
  <si>
    <t>19.04. - 25.04.2021</t>
  </si>
  <si>
    <t>26.04. - 02.05.2021</t>
  </si>
  <si>
    <t>KW18</t>
  </si>
  <si>
    <t>03.05. - 09.05.2021</t>
  </si>
  <si>
    <t>KW19</t>
  </si>
  <si>
    <t>10.05.- 16.05.2021</t>
  </si>
  <si>
    <t>KW20</t>
  </si>
  <si>
    <t>17.05. - 23.05.2021</t>
  </si>
  <si>
    <t>KW21</t>
  </si>
  <si>
    <t>24.05. - 30.05.2021</t>
  </si>
  <si>
    <t>KW22</t>
  </si>
  <si>
    <t>18 bis 22</t>
  </si>
  <si>
    <t>KW 18 bis KW 22</t>
  </si>
  <si>
    <t>KW 47 - 22</t>
  </si>
  <si>
    <t>01.06. - 06.06.2021</t>
  </si>
  <si>
    <t>07.06. - 13.06.2021</t>
  </si>
  <si>
    <t>Zeitraum 2: 18.11.2020-31.05.2021
Zusammenfassung</t>
  </si>
  <si>
    <t>Zeitraum 3: 01.06.-30.09.2021</t>
  </si>
  <si>
    <t>Zeitraum 3: 01.06.-30.09.2021
Zusammenfassung</t>
  </si>
  <si>
    <t>Zeitraum 4: 01.10.-31.12.2021</t>
  </si>
  <si>
    <t>Zeitraum 4: 01.10.-31.12.2021
Zusammenfassung</t>
  </si>
  <si>
    <t>Anzahl der Regelöffnungstage je KW im Zeitraum 18.11.-10.01.2021 nebenstehend auswählen</t>
  </si>
  <si>
    <t>Anzahl der Regelöffnungstage je KW im Zeitraum 11.01-07.03.2021 nebenstehend auswählen</t>
  </si>
  <si>
    <t>Anzahl der Regelöffnungstage je KW im Zeitraum 08.03.-02.05.2021 nebenstehend auswählen</t>
  </si>
  <si>
    <t>Anzahl der Regelöffnungstage je KW im Zeitraum 03.05.-31.05.2021 nebenstehend auswählen</t>
  </si>
  <si>
    <t>Anzahl der Regelöffnungstage je KW im Zeitraum 01.06.-25.07.2021 nebenstehend auswählen</t>
  </si>
  <si>
    <t>Anzahl der Regelöffnungstage je KW im Zeitraum 26.07.-19.09.2021 nebenstehend auswählen</t>
  </si>
  <si>
    <t>Anzahl der Regelöffnungstage je KW im Zeitraum 20.09.-30.09.2021 nebenstehend auswählen</t>
  </si>
  <si>
    <t>Anzahl der Regelöffnungstage je KW im Zeitraum 01.10.-21.11.2021 nebenstehend auswählen</t>
  </si>
  <si>
    <t>Anzahl der Regelöffnungstage je KW im Zeitraum 22.11.-31.12.2021 nebenstehend auswählen</t>
  </si>
  <si>
    <t>Meldung der Belegungstage für den Zeitraum 01.01. - 19.03.2022 im Rahmen des GPVG</t>
  </si>
  <si>
    <t>Zeitraum 5: 01.01.-19.03.2022</t>
  </si>
  <si>
    <t>Anzahl der Regelöffnungstage je KW im Zeitraum 01.01.-19.03.2022 nebenstehend auswählen</t>
  </si>
  <si>
    <t>KW 2022</t>
  </si>
  <si>
    <t>Ausgleichs-anspruch nach Anlage 4b4</t>
  </si>
  <si>
    <t>52 bis 11</t>
  </si>
  <si>
    <t>KW52 - KW02</t>
  </si>
  <si>
    <t>KW02 - KW04</t>
  </si>
  <si>
    <t>KW04 - KW06</t>
  </si>
  <si>
    <t>KW06 - KW08</t>
  </si>
  <si>
    <t>KW08 - KW10</t>
  </si>
  <si>
    <t>KW10 - KW11</t>
  </si>
  <si>
    <t>01.01. - 14.01.2022</t>
  </si>
  <si>
    <t>15.01. - 28.01.2022</t>
  </si>
  <si>
    <t>29.01. - 11.02.2022</t>
  </si>
  <si>
    <t>12.02. - 25.02.2022</t>
  </si>
  <si>
    <t>26.02. - 11.03.2022</t>
  </si>
  <si>
    <t>12.03. - 19.03.2022</t>
  </si>
  <si>
    <t>KW 52 bis KW 11</t>
  </si>
  <si>
    <r>
      <t xml:space="preserve">Referenzwert </t>
    </r>
    <r>
      <rPr>
        <b/>
        <sz val="11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 xml:space="preserve"> (Durchschnittliche BT/Tag)</t>
    </r>
  </si>
  <si>
    <t>Summe</t>
  </si>
  <si>
    <t>Ausgleichsquote</t>
  </si>
  <si>
    <t>Ausgleichsanspruch effektiv</t>
  </si>
  <si>
    <t>Gesamtausgleichsanspruch</t>
  </si>
  <si>
    <t>erbrachte Behandlungstage für Vorsorge / Reha</t>
  </si>
  <si>
    <t>Blattname</t>
  </si>
  <si>
    <t>Zelladresse</t>
  </si>
  <si>
    <t>Formula</t>
  </si>
  <si>
    <t>Wert</t>
  </si>
  <si>
    <t>Anlage1_Referenzwert</t>
  </si>
  <si>
    <t>C14</t>
  </si>
  <si>
    <t>=IF(ISERROR(ROUND(C11/C12,2)),"",ROUND(C11/C12,2))</t>
  </si>
  <si>
    <t>Anlage2_Vergütungssatz</t>
  </si>
  <si>
    <t>B6:C6</t>
  </si>
  <si>
    <t>=IF('Anlage1_Referenzwert'!B6="","",'Anlage1_Referenzwert'!B6)</t>
  </si>
  <si>
    <t>B7:C7</t>
  </si>
  <si>
    <t>=IF('Anlage1_Referenzwert'!B7="","",'Anlage1_Referenzwert'!B7)</t>
  </si>
  <si>
    <t>B8:C8</t>
  </si>
  <si>
    <t>=IF('Anlage1_Referenzwert'!B8="","",'Anlage1_Referenzwert'!B8)</t>
  </si>
  <si>
    <t>C15</t>
  </si>
  <si>
    <t>=IF(ISERROR(ROUND(C13/C14,2)),"",ROUND(C13/C14,2))</t>
  </si>
  <si>
    <t>Anlage3_Belegung_Zeitraum1</t>
  </si>
  <si>
    <t>D6:K6</t>
  </si>
  <si>
    <t>=IF('Anlage2_Vergütungssatz'!B6="","",'Anlage2_Vergütungssatz'!B6)</t>
  </si>
  <si>
    <t>D7:K7</t>
  </si>
  <si>
    <t>=IF('Anlage2_Vergütungssatz'!B7="","",'Anlage2_Vergütungssatz'!B7)</t>
  </si>
  <si>
    <t>D8:K8</t>
  </si>
  <si>
    <t>=IF('Anlage2_Vergütungssatz'!B8="","",'Anlage2_Vergütungssatz'!B8)</t>
  </si>
  <si>
    <t>M14</t>
  </si>
  <si>
    <t>=SUM(E14:L14)</t>
  </si>
  <si>
    <t>E20</t>
  </si>
  <si>
    <t>=E21+E22+E23+E24</t>
  </si>
  <si>
    <t>F20</t>
  </si>
  <si>
    <t>=F21+F22+F23+F24</t>
  </si>
  <si>
    <t>G20</t>
  </si>
  <si>
    <t>=G21+G22+G23+G24</t>
  </si>
  <si>
    <t>H20</t>
  </si>
  <si>
    <t>=H21+H22+H23+H24</t>
  </si>
  <si>
    <t>I20</t>
  </si>
  <si>
    <t>=I21+I22+I23+I24</t>
  </si>
  <si>
    <t>J20</t>
  </si>
  <si>
    <t>=J21+J22+J23+J24</t>
  </si>
  <si>
    <t>K20</t>
  </si>
  <si>
    <t>=K21+K22+K23+K24</t>
  </si>
  <si>
    <t>L20</t>
  </si>
  <si>
    <t>=L21+L22+L23+L24</t>
  </si>
  <si>
    <t>M20</t>
  </si>
  <si>
    <t>=SUM(E20:L20)</t>
  </si>
  <si>
    <t>M21</t>
  </si>
  <si>
    <t>=SUM(E21:L21)</t>
  </si>
  <si>
    <t>E25</t>
  </si>
  <si>
    <t>=SUM('Anlage1_Referenzwert'!$C14)</t>
  </si>
  <si>
    <t>F25</t>
  </si>
  <si>
    <t>G25</t>
  </si>
  <si>
    <t>H25</t>
  </si>
  <si>
    <t>I25</t>
  </si>
  <si>
    <t>J25</t>
  </si>
  <si>
    <t>K25</t>
  </si>
  <si>
    <t>L25</t>
  </si>
  <si>
    <t>M25</t>
  </si>
  <si>
    <t>=L25</t>
  </si>
  <si>
    <t>M26</t>
  </si>
  <si>
    <t>=$M$20/$M$14</t>
  </si>
  <si>
    <t>M27</t>
  </si>
  <si>
    <t>=M25-M26</t>
  </si>
  <si>
    <t>A29</t>
  </si>
  <si>
    <t>=A8</t>
  </si>
  <si>
    <t>B29</t>
  </si>
  <si>
    <t>=A6</t>
  </si>
  <si>
    <t>A30</t>
  </si>
  <si>
    <t>=D8</t>
  </si>
  <si>
    <t>B30</t>
  </si>
  <si>
    <t>=D6</t>
  </si>
  <si>
    <t>C30:D30</t>
  </si>
  <si>
    <t>=M25</t>
  </si>
  <si>
    <t>E30:F30</t>
  </si>
  <si>
    <t>='Anlage2_Vergütungssatz'!C15</t>
  </si>
  <si>
    <t>G30:H30</t>
  </si>
  <si>
    <t>=M27</t>
  </si>
  <si>
    <t>I30:J30</t>
  </si>
  <si>
    <t>K30</t>
  </si>
  <si>
    <t>=M14</t>
  </si>
  <si>
    <t>A35:B35</t>
  </si>
  <si>
    <t>=G30</t>
  </si>
  <si>
    <t>C35</t>
  </si>
  <si>
    <t>=K30</t>
  </si>
  <si>
    <t>D35:E35</t>
  </si>
  <si>
    <t>=A35*C35</t>
  </si>
  <si>
    <t>F35:G35</t>
  </si>
  <si>
    <t>=E30</t>
  </si>
  <si>
    <t>H35:I35</t>
  </si>
  <si>
    <t>K35</t>
  </si>
  <si>
    <t>=IF(H35="kein Ausgleichsanspruch, da kein Belegungsrückgang",0,H35*J35)</t>
  </si>
  <si>
    <t>M35</t>
  </si>
  <si>
    <t>=IF(K35=0,0,SUM(K35:L35))</t>
  </si>
  <si>
    <t>N35</t>
  </si>
  <si>
    <t>=M21</t>
  </si>
  <si>
    <t>O35</t>
  </si>
  <si>
    <t>T35</t>
  </si>
  <si>
    <t>=O35*M21</t>
  </si>
  <si>
    <t>T36</t>
  </si>
  <si>
    <t>=T35-M35</t>
  </si>
  <si>
    <t>Anlage3_Belegung_Zeitraum2</t>
  </si>
  <si>
    <t>M15</t>
  </si>
  <si>
    <t>=SUM(E15:L15)</t>
  </si>
  <si>
    <t>E21</t>
  </si>
  <si>
    <t>=E22+E23+E24+E25</t>
  </si>
  <si>
    <t>F21</t>
  </si>
  <si>
    <t>=F22+F23+F24+F25</t>
  </si>
  <si>
    <t>G21</t>
  </si>
  <si>
    <t>=G22+G23+G24+G25</t>
  </si>
  <si>
    <t>H21</t>
  </si>
  <si>
    <t>=H22+H23+H24+H25</t>
  </si>
  <si>
    <t>I21</t>
  </si>
  <si>
    <t>=I22+I23+I24+I25</t>
  </si>
  <si>
    <t>J21</t>
  </si>
  <si>
    <t>=J22+J23+J24+J25</t>
  </si>
  <si>
    <t>K21</t>
  </si>
  <si>
    <t>=K22+K23+K24+K25</t>
  </si>
  <si>
    <t>L21</t>
  </si>
  <si>
    <t>=L22+L23+L24+L25</t>
  </si>
  <si>
    <t>M22</t>
  </si>
  <si>
    <t>=SUM(E22:L22)</t>
  </si>
  <si>
    <t>E26</t>
  </si>
  <si>
    <t>F26</t>
  </si>
  <si>
    <t>G26</t>
  </si>
  <si>
    <t>H26</t>
  </si>
  <si>
    <t>I26</t>
  </si>
  <si>
    <t>J26</t>
  </si>
  <si>
    <t>K26</t>
  </si>
  <si>
    <t>L26</t>
  </si>
  <si>
    <t>=L26</t>
  </si>
  <si>
    <t>=$M$21/M15</t>
  </si>
  <si>
    <t>M28</t>
  </si>
  <si>
    <t>=M26-M27</t>
  </si>
  <si>
    <t>M30</t>
  </si>
  <si>
    <t>=SUM(E30:L30)</t>
  </si>
  <si>
    <t>E36</t>
  </si>
  <si>
    <t>=E37+E38+E39+E40</t>
  </si>
  <si>
    <t>F36</t>
  </si>
  <si>
    <t>=F37+F38+F39+F40</t>
  </si>
  <si>
    <t>G36</t>
  </si>
  <si>
    <t>=G37+G38+G39+G40</t>
  </si>
  <si>
    <t>H36</t>
  </si>
  <si>
    <t>=H37+H38+H39+H40</t>
  </si>
  <si>
    <t>I36</t>
  </si>
  <si>
    <t>=I37+I38+I39+I40</t>
  </si>
  <si>
    <t>J36</t>
  </si>
  <si>
    <t>=J37+J38+J39+J40</t>
  </si>
  <si>
    <t>K36</t>
  </si>
  <si>
    <t>=K37+K38+K39+K40</t>
  </si>
  <si>
    <t>L36</t>
  </si>
  <si>
    <t>=L37+L38+L39+L40</t>
  </si>
  <si>
    <t>M36</t>
  </si>
  <si>
    <t>=SUM(E36:L36)</t>
  </si>
  <si>
    <t>M37</t>
  </si>
  <si>
    <t>=SUM(E37:L37)</t>
  </si>
  <si>
    <t>E41</t>
  </si>
  <si>
    <t>=SUM('Anlage1_Referenzwert'!$C$14)</t>
  </si>
  <si>
    <t>F41</t>
  </si>
  <si>
    <t>G41</t>
  </si>
  <si>
    <t>H41</t>
  </si>
  <si>
    <t>I41</t>
  </si>
  <si>
    <t>J41</t>
  </si>
  <si>
    <t>K41</t>
  </si>
  <si>
    <t>L41</t>
  </si>
  <si>
    <t>M41</t>
  </si>
  <si>
    <t>=L41</t>
  </si>
  <si>
    <t>M42</t>
  </si>
  <si>
    <t>=$M$36/M30</t>
  </si>
  <si>
    <t>M43</t>
  </si>
  <si>
    <t>=M41-M42</t>
  </si>
  <si>
    <t>M45</t>
  </si>
  <si>
    <t>=SUM(E45:L45)</t>
  </si>
  <si>
    <t>E51</t>
  </si>
  <si>
    <t>=E52+E53+E54+E55</t>
  </si>
  <si>
    <t>F51</t>
  </si>
  <si>
    <t>=F52+F53+F54+F55</t>
  </si>
  <si>
    <t>G51</t>
  </si>
  <si>
    <t>=G52+G53+G54+G55</t>
  </si>
  <si>
    <t>H51</t>
  </si>
  <si>
    <t>=H52+H53+H54+H55</t>
  </si>
  <si>
    <t>I51</t>
  </si>
  <si>
    <t>=I52+I53+I54+I55</t>
  </si>
  <si>
    <t>J51</t>
  </si>
  <si>
    <t>=J52+J53+J54+J55</t>
  </si>
  <si>
    <t>K51</t>
  </si>
  <si>
    <t>=K52+K53+K54+K55</t>
  </si>
  <si>
    <t>L51</t>
  </si>
  <si>
    <t>=L52+L53+L54+L55</t>
  </si>
  <si>
    <t>M51</t>
  </si>
  <si>
    <t>=SUM(E51:L51)</t>
  </si>
  <si>
    <t>M52</t>
  </si>
  <si>
    <t>=SUM(E52:L52)</t>
  </si>
  <si>
    <t>E56</t>
  </si>
  <si>
    <t>F56</t>
  </si>
  <si>
    <t>G56</t>
  </si>
  <si>
    <t>H56</t>
  </si>
  <si>
    <t>I56</t>
  </si>
  <si>
    <t>J56</t>
  </si>
  <si>
    <t>K56</t>
  </si>
  <si>
    <t>L56</t>
  </si>
  <si>
    <t>M56</t>
  </si>
  <si>
    <t>=L56</t>
  </si>
  <si>
    <t>M57</t>
  </si>
  <si>
    <t>=$M$51/M45</t>
  </si>
  <si>
    <t>M58</t>
  </si>
  <si>
    <t>=M56-M57</t>
  </si>
  <si>
    <t>M60</t>
  </si>
  <si>
    <t>=SUM(E60:I60)</t>
  </si>
  <si>
    <t>E66</t>
  </si>
  <si>
    <t>=E67+E68+E69+E70</t>
  </si>
  <si>
    <t>F66</t>
  </si>
  <si>
    <t>=F67+F68+F69+F70</t>
  </si>
  <si>
    <t>G66</t>
  </si>
  <si>
    <t>=G67+G68+G69+G70</t>
  </si>
  <si>
    <t>H66</t>
  </si>
  <si>
    <t>=H67+H68+H69+H70</t>
  </si>
  <si>
    <t>I66</t>
  </si>
  <si>
    <t>=I67+I68+I69+I70</t>
  </si>
  <si>
    <t>M66</t>
  </si>
  <si>
    <t>=SUM(E66:I66)</t>
  </si>
  <si>
    <t>M67</t>
  </si>
  <si>
    <t>=SUM(E67:I67)</t>
  </si>
  <si>
    <t>E71</t>
  </si>
  <si>
    <t>F71</t>
  </si>
  <si>
    <t>G71</t>
  </si>
  <si>
    <t>H71</t>
  </si>
  <si>
    <t>I71</t>
  </si>
  <si>
    <t>M71</t>
  </si>
  <si>
    <t>=I71</t>
  </si>
  <si>
    <t>M72</t>
  </si>
  <si>
    <t>=$M$66/$M$60</t>
  </si>
  <si>
    <t>M73</t>
  </si>
  <si>
    <t>=M71-M72</t>
  </si>
  <si>
    <t>E77</t>
  </si>
  <si>
    <t>=M15</t>
  </si>
  <si>
    <t>F77</t>
  </si>
  <si>
    <t>=M30</t>
  </si>
  <si>
    <t>G77</t>
  </si>
  <si>
    <t>=M45</t>
  </si>
  <si>
    <t>H77</t>
  </si>
  <si>
    <t>=M60</t>
  </si>
  <si>
    <t>M77</t>
  </si>
  <si>
    <t>=SUM(E77:H77)</t>
  </si>
  <si>
    <t>E78</t>
  </si>
  <si>
    <t>F78</t>
  </si>
  <si>
    <t>=M36</t>
  </si>
  <si>
    <t>G78</t>
  </si>
  <si>
    <t>=M51</t>
  </si>
  <si>
    <t>H78</t>
  </si>
  <si>
    <t>=M66</t>
  </si>
  <si>
    <t>M78</t>
  </si>
  <si>
    <t>=SUM(E78:H78)</t>
  </si>
  <si>
    <t>E79</t>
  </si>
  <si>
    <t>=M22</t>
  </si>
  <si>
    <t>F79</t>
  </si>
  <si>
    <t>=M37</t>
  </si>
  <si>
    <t>G79</t>
  </si>
  <si>
    <t>=M52</t>
  </si>
  <si>
    <t>H79</t>
  </si>
  <si>
    <t>=M67</t>
  </si>
  <si>
    <t>M79</t>
  </si>
  <si>
    <t>=SUM(E79:H79)</t>
  </si>
  <si>
    <t>E80</t>
  </si>
  <si>
    <t>F80</t>
  </si>
  <si>
    <t>=E80</t>
  </si>
  <si>
    <t>G80</t>
  </si>
  <si>
    <t>=F80</t>
  </si>
  <si>
    <t>H80</t>
  </si>
  <si>
    <t>=G80</t>
  </si>
  <si>
    <t>M80</t>
  </si>
  <si>
    <t>=H80</t>
  </si>
  <si>
    <t>M81</t>
  </si>
  <si>
    <t>=IF(ISERROR(M78/M77),0,M78/M77)</t>
  </si>
  <si>
    <t>M82</t>
  </si>
  <si>
    <t>=IF(ISERROR(M80-M81),0,M80-M81)</t>
  </si>
  <si>
    <t>A84</t>
  </si>
  <si>
    <t>B84</t>
  </si>
  <si>
    <t>A85</t>
  </si>
  <si>
    <t>B85</t>
  </si>
  <si>
    <t>C85:D85</t>
  </si>
  <si>
    <t>=M80</t>
  </si>
  <si>
    <t>E85:F85</t>
  </si>
  <si>
    <t>G85:H85</t>
  </si>
  <si>
    <t>=M82</t>
  </si>
  <si>
    <t>I85:J85</t>
  </si>
  <si>
    <t>K85</t>
  </si>
  <si>
    <t>=M77</t>
  </si>
  <si>
    <t>A90:B90</t>
  </si>
  <si>
    <t>=G85</t>
  </si>
  <si>
    <t>C90</t>
  </si>
  <si>
    <t>=K85</t>
  </si>
  <si>
    <t>D90:E90</t>
  </si>
  <si>
    <t>=A90*C90</t>
  </si>
  <si>
    <t>F90:G90</t>
  </si>
  <si>
    <t>=E85</t>
  </si>
  <si>
    <t>H90:I90</t>
  </si>
  <si>
    <t>K90</t>
  </si>
  <si>
    <t>=IF(H90="kein Ausgleichsanspruch, da kein Belegungsrückgang",0,H90*J90)</t>
  </si>
  <si>
    <t>M90</t>
  </si>
  <si>
    <t>=IF(K90=0,0,SUM(K90:L90))</t>
  </si>
  <si>
    <t>N90</t>
  </si>
  <si>
    <t>=M79</t>
  </si>
  <si>
    <t>O90</t>
  </si>
  <si>
    <t>T90</t>
  </si>
  <si>
    <t>=O90*M79</t>
  </si>
  <si>
    <t>Anlage3_Belegung_Zeitraum3</t>
  </si>
  <si>
    <t>=F40</t>
  </si>
  <si>
    <t>M29</t>
  </si>
  <si>
    <t>=SUM(E29:L29)</t>
  </si>
  <si>
    <t>E35</t>
  </si>
  <si>
    <t>=E36+E37+E38+E39</t>
  </si>
  <si>
    <t>F35</t>
  </si>
  <si>
    <t>=F36+F37+F38+F39</t>
  </si>
  <si>
    <t>G35</t>
  </si>
  <si>
    <t>=G36+G37+G38+G39</t>
  </si>
  <si>
    <t>H35</t>
  </si>
  <si>
    <t>=H36+H37+H38+H39</t>
  </si>
  <si>
    <t>I35</t>
  </si>
  <si>
    <t>=I36+I37+I38+I39</t>
  </si>
  <si>
    <t>J35</t>
  </si>
  <si>
    <t>=J36+J37+J38+J39</t>
  </si>
  <si>
    <t>=K36+K37+K38+K39</t>
  </si>
  <si>
    <t>L35</t>
  </si>
  <si>
    <t>=L36+L37+L38+L39</t>
  </si>
  <si>
    <t>=SUM(E35:L35)</t>
  </si>
  <si>
    <t>E40</t>
  </si>
  <si>
    <t>F40</t>
  </si>
  <si>
    <t>G40</t>
  </si>
  <si>
    <t>H40</t>
  </si>
  <si>
    <t>I40</t>
  </si>
  <si>
    <t>J40</t>
  </si>
  <si>
    <t>K40</t>
  </si>
  <si>
    <t>L40</t>
  </si>
  <si>
    <t>M40</t>
  </si>
  <si>
    <t>=L40</t>
  </si>
  <si>
    <t>=$M$35/$M$29</t>
  </si>
  <si>
    <t>=M40-M41</t>
  </si>
  <si>
    <t>M44</t>
  </si>
  <si>
    <t>=SUM(E44:F44)</t>
  </si>
  <si>
    <t>E50</t>
  </si>
  <si>
    <t>=E51+E52+E53+E54</t>
  </si>
  <si>
    <t>F50</t>
  </si>
  <si>
    <t>=F51+F52+F53+F54</t>
  </si>
  <si>
    <t>M50</t>
  </si>
  <si>
    <t>=SUM(E50:F50)</t>
  </si>
  <si>
    <t>=SUM(E51:F51)</t>
  </si>
  <si>
    <t>E55</t>
  </si>
  <si>
    <t>F55</t>
  </si>
  <si>
    <t>M55</t>
  </si>
  <si>
    <t>=F55</t>
  </si>
  <si>
    <t>=$M$50/$M$44</t>
  </si>
  <si>
    <t>=M55-M56</t>
  </si>
  <si>
    <t>E63</t>
  </si>
  <si>
    <t>F63</t>
  </si>
  <si>
    <t>=M29</t>
  </si>
  <si>
    <t>G63</t>
  </si>
  <si>
    <t>=M44</t>
  </si>
  <si>
    <t>M63</t>
  </si>
  <si>
    <t>=SUM(E63:G63)</t>
  </si>
  <si>
    <t>E64</t>
  </si>
  <si>
    <t>=M20</t>
  </si>
  <si>
    <t>F64</t>
  </si>
  <si>
    <t>=M35</t>
  </si>
  <si>
    <t>G64</t>
  </si>
  <si>
    <t>=M50</t>
  </si>
  <si>
    <t>M64</t>
  </si>
  <si>
    <t>=SUM(E64:G64)</t>
  </si>
  <si>
    <t>E65</t>
  </si>
  <si>
    <t>F65</t>
  </si>
  <si>
    <t>G65</t>
  </si>
  <si>
    <t>M65</t>
  </si>
  <si>
    <t>=SUM(E65:G65)</t>
  </si>
  <si>
    <t>=F66</t>
  </si>
  <si>
    <t>=M64/M63</t>
  </si>
  <si>
    <t>M68</t>
  </si>
  <si>
    <t>=M66-M67</t>
  </si>
  <si>
    <t>A70</t>
  </si>
  <si>
    <t>B70</t>
  </si>
  <si>
    <t>A71</t>
  </si>
  <si>
    <t>B71</t>
  </si>
  <si>
    <t>C71:D71</t>
  </si>
  <si>
    <t>E71:F71</t>
  </si>
  <si>
    <t>G71:H71</t>
  </si>
  <si>
    <t>=M68</t>
  </si>
  <si>
    <t>I71:J71</t>
  </si>
  <si>
    <t>K71</t>
  </si>
  <si>
    <t>=M63</t>
  </si>
  <si>
    <t>A76:B76</t>
  </si>
  <si>
    <t>=G71</t>
  </si>
  <si>
    <t>C76</t>
  </si>
  <si>
    <t>=K71</t>
  </si>
  <si>
    <t>D76:E76</t>
  </si>
  <si>
    <t>=A76*C76</t>
  </si>
  <si>
    <t>F76:G76</t>
  </si>
  <si>
    <t>=E71</t>
  </si>
  <si>
    <t>H76:I76</t>
  </si>
  <si>
    <t>K76</t>
  </si>
  <si>
    <t>=IF(H76="kein Ausgleichsanspruch, da kein Belegungsrückgang",0,H76*J76)</t>
  </si>
  <si>
    <t>M76</t>
  </si>
  <si>
    <t>=IF(K76=0,0,SUM(K76:L76))</t>
  </si>
  <si>
    <t>N76</t>
  </si>
  <si>
    <t>=M65</t>
  </si>
  <si>
    <t>O76</t>
  </si>
  <si>
    <t>T76</t>
  </si>
  <si>
    <t>=O76*M65</t>
  </si>
  <si>
    <t>T77</t>
  </si>
  <si>
    <t>=T76-M76</t>
  </si>
  <si>
    <t>Anlage3_Belegung_Zeitraum4</t>
  </si>
  <si>
    <t>=IF(ISERROR($M$21/M15),"",$M$21/M15)</t>
  </si>
  <si>
    <t>=IF(ISERROR(M26-M27),"",M26-M27)</t>
  </si>
  <si>
    <t>=SUM(E30:J30)</t>
  </si>
  <si>
    <t>=SUM(E36:J36)</t>
  </si>
  <si>
    <t>=SUM(E37:J37)</t>
  </si>
  <si>
    <t>=J41</t>
  </si>
  <si>
    <t>=IF(ISERROR($M$36/$M$30),"",$M$36/$M$30)</t>
  </si>
  <si>
    <t>=IF(ISERROR(M41-M42),"",M41-M42)</t>
  </si>
  <si>
    <t>E47</t>
  </si>
  <si>
    <t>F47</t>
  </si>
  <si>
    <t>M47</t>
  </si>
  <si>
    <t>=SUM(E47:F47)</t>
  </si>
  <si>
    <t>E48</t>
  </si>
  <si>
    <t>F48</t>
  </si>
  <si>
    <t>M48</t>
  </si>
  <si>
    <t>=SUM(E48:F48)</t>
  </si>
  <si>
    <t>E49</t>
  </si>
  <si>
    <t>F49</t>
  </si>
  <si>
    <t>M49</t>
  </si>
  <si>
    <t>=SUM(E49:F49)</t>
  </si>
  <si>
    <t>=M41</t>
  </si>
  <si>
    <t>=E50</t>
  </si>
  <si>
    <t>=IF(ISERROR(M48/M47),0,M48/M47)</t>
  </si>
  <si>
    <t>=IF(ISERROR(M50-M51),0,M50-M51)</t>
  </si>
  <si>
    <t>A54</t>
  </si>
  <si>
    <t>B54</t>
  </si>
  <si>
    <t>A55</t>
  </si>
  <si>
    <t>B55</t>
  </si>
  <si>
    <t>C55:D55</t>
  </si>
  <si>
    <t>E55:F55</t>
  </si>
  <si>
    <t>G55:H55</t>
  </si>
  <si>
    <t>I55:J55</t>
  </si>
  <si>
    <t>K55</t>
  </si>
  <si>
    <t>=M47</t>
  </si>
  <si>
    <t>A60:B60</t>
  </si>
  <si>
    <t>=G55</t>
  </si>
  <si>
    <t>C60</t>
  </si>
  <si>
    <t>=K55</t>
  </si>
  <si>
    <t>D60:E60</t>
  </si>
  <si>
    <t>=A60*C60</t>
  </si>
  <si>
    <t>F60:G60</t>
  </si>
  <si>
    <t>=E55</t>
  </si>
  <si>
    <t>H60:I60</t>
  </si>
  <si>
    <t>K60</t>
  </si>
  <si>
    <t>=IF(H60="kein Ausgleichsanspruch, da kein Belegungsrückgang",0,H60*J60)</t>
  </si>
  <si>
    <t>=IF(K60=0,0,SUM(K60:L60))</t>
  </si>
  <si>
    <t>N60</t>
  </si>
  <si>
    <t>=M49</t>
  </si>
  <si>
    <t>O60</t>
  </si>
  <si>
    <t>T60</t>
  </si>
  <si>
    <t>=O60*M49</t>
  </si>
  <si>
    <t>Anlage3_Belegung_Zeitraum5</t>
  </si>
  <si>
    <t>=F26</t>
  </si>
  <si>
    <t>F27</t>
  </si>
  <si>
    <t>=F$21/F15</t>
  </si>
  <si>
    <t>G27</t>
  </si>
  <si>
    <t>=G$21/G15</t>
  </si>
  <si>
    <t>H27</t>
  </si>
  <si>
    <t>=H$21/H15</t>
  </si>
  <si>
    <t>I27</t>
  </si>
  <si>
    <t>=I$21/I15</t>
  </si>
  <si>
    <t>J27</t>
  </si>
  <si>
    <t>=J$21/J15</t>
  </si>
  <si>
    <t>K27</t>
  </si>
  <si>
    <t>=K$21/K15</t>
  </si>
  <si>
    <t>F28</t>
  </si>
  <si>
    <t>=F26-F27</t>
  </si>
  <si>
    <t>G28</t>
  </si>
  <si>
    <t>=G26-G27</t>
  </si>
  <si>
    <t>H28</t>
  </si>
  <si>
    <t>=H26-H27</t>
  </si>
  <si>
    <t>I28</t>
  </si>
  <si>
    <t>=I26-I27</t>
  </si>
  <si>
    <t>J28</t>
  </si>
  <si>
    <t>=J26-J27</t>
  </si>
  <si>
    <t>K28</t>
  </si>
  <si>
    <t>=K26-K27</t>
  </si>
  <si>
    <t>F31</t>
  </si>
  <si>
    <t>=F28</t>
  </si>
  <si>
    <t>G31</t>
  </si>
  <si>
    <t>=G28</t>
  </si>
  <si>
    <t>H31</t>
  </si>
  <si>
    <t>=H28</t>
  </si>
  <si>
    <t>I31</t>
  </si>
  <si>
    <t>=I28</t>
  </si>
  <si>
    <t>J31</t>
  </si>
  <si>
    <t>=J28</t>
  </si>
  <si>
    <t>K31</t>
  </si>
  <si>
    <t>=K28</t>
  </si>
  <si>
    <t>F32</t>
  </si>
  <si>
    <t>=F15</t>
  </si>
  <si>
    <t>G32</t>
  </si>
  <si>
    <t>=G15</t>
  </si>
  <si>
    <t>H32</t>
  </si>
  <si>
    <t>=H15</t>
  </si>
  <si>
    <t>I32</t>
  </si>
  <si>
    <t>=I15</t>
  </si>
  <si>
    <t>J32</t>
  </si>
  <si>
    <t>=J15</t>
  </si>
  <si>
    <t>K32</t>
  </si>
  <si>
    <t>=K15</t>
  </si>
  <si>
    <t>M32</t>
  </si>
  <si>
    <t>=SUM(F32:K32)</t>
  </si>
  <si>
    <t>F33</t>
  </si>
  <si>
    <t>G33</t>
  </si>
  <si>
    <t>H33</t>
  </si>
  <si>
    <t>I33</t>
  </si>
  <si>
    <t>J33</t>
  </si>
  <si>
    <t>K33</t>
  </si>
  <si>
    <t>F34</t>
  </si>
  <si>
    <t>='Anlage2_Vergütungssatz'!$C$15</t>
  </si>
  <si>
    <t>G34</t>
  </si>
  <si>
    <t>H34</t>
  </si>
  <si>
    <t>I34</t>
  </si>
  <si>
    <t>J34</t>
  </si>
  <si>
    <t>K34</t>
  </si>
  <si>
    <t>=SUM(F35:K35)</t>
  </si>
  <si>
    <t>F37</t>
  </si>
  <si>
    <t>=IF(F35="kein Ausgleichsanspruch, da kein Belegungsrückgang",0,F35*F36)</t>
  </si>
  <si>
    <t>G37</t>
  </si>
  <si>
    <t>=IF(G35="kein Ausgleichsanspruch, da kein Belegungsrückgang",0,G35*G36)</t>
  </si>
  <si>
    <t>H37</t>
  </si>
  <si>
    <t>=IF(H35="kein Ausgleichsanspruch, da kein Belegungsrückgang",0,H35*H36)</t>
  </si>
  <si>
    <t>I37</t>
  </si>
  <si>
    <t>=IF(I35="kein Ausgleichsanspruch, da kein Belegungsrückgang",0,I35*I36)</t>
  </si>
  <si>
    <t>J37</t>
  </si>
  <si>
    <t>=IF(J35="kein Ausgleichsanspruch, da kein Belegungsrückgang",0,J35*J36)</t>
  </si>
  <si>
    <t>K37</t>
  </si>
  <si>
    <t>=IF(K35="kein Ausgleichsanspruch, da kein Belegungsrückgang",0,K35*K36)</t>
  </si>
  <si>
    <t>=SUM(F37:K37)</t>
  </si>
  <si>
    <t>M39</t>
  </si>
  <si>
    <t>=IF(M37=0,0,M37+M38)</t>
  </si>
  <si>
    <t>=IF(ISERROR(M39/M40),0,M39/M40)</t>
  </si>
  <si>
    <t>Meldung der Belegungstage für den Zeitraum 20.03.- 30.06.2022 im Rahmen des GPVG</t>
  </si>
  <si>
    <t>Zeitraum 6: 20.03.-30.06.2022</t>
  </si>
  <si>
    <t>Anzahl der Regelöffnungstage je KW im Zeitraum 20.03.-30.06.2022 nebenstehend auswählen</t>
  </si>
  <si>
    <t>12 bis 26</t>
  </si>
  <si>
    <t>KW12 - KW13</t>
  </si>
  <si>
    <t>KW14 - KW15</t>
  </si>
  <si>
    <t>KW16 - KW17</t>
  </si>
  <si>
    <t xml:space="preserve">KW18 - KW19 </t>
  </si>
  <si>
    <t>KW20 - KW21</t>
  </si>
  <si>
    <t>KW22 - KW23</t>
  </si>
  <si>
    <t>KW24 - KW25</t>
  </si>
  <si>
    <t>KW26</t>
  </si>
  <si>
    <t>20.03. - 02.04.2022</t>
  </si>
  <si>
    <t>03.04. - 16.04.2022</t>
  </si>
  <si>
    <t>17.04. - 30.04.2022</t>
  </si>
  <si>
    <t>01.05. - 14.05.2022</t>
  </si>
  <si>
    <t>15.05. - 28.05.2022</t>
  </si>
  <si>
    <t>29.05. - 11.06.2022</t>
  </si>
  <si>
    <t>12.06. - 25.06.2022</t>
  </si>
  <si>
    <t>26.06. - 30.06.2022</t>
  </si>
  <si>
    <t>KW 12 bis KW 26</t>
  </si>
  <si>
    <t>Ausgleichsanspruch nach Anlage 4b5</t>
  </si>
  <si>
    <t>Ausgleichsanspruch nach Anlage 4b6</t>
  </si>
  <si>
    <t>=IF(ISERROR(ROUND(G30/C30,4)),0,ROUND(G30/C30,4))</t>
  </si>
  <si>
    <t>=IF(ISERROR(IF(G30&lt;0,"kein Ausgleichsanspruch, da kein Belegungsrückgang",D35*F35)),0,IF(G30&lt;0,"kein Ausgleichsanspruch, da kein Belegungsrückgang",D35*F35))</t>
  </si>
  <si>
    <t>=IF(ISERROR(M35/N35),0,M35/N35)</t>
  </si>
  <si>
    <t>=IF(ISERROR(ROUND(G85/C85,4)),0,ROUND(G85/C85,4))</t>
  </si>
  <si>
    <t>=IF(ISERROR(IF(G85&lt;0,"kein Ausgleichsanspruch, da kein Belegungsrückgang",D90*F90)),0,IF(G85&lt;0,"kein Ausgleichsanspruch, da kein Belegungsrückgang",D90*F90))</t>
  </si>
  <si>
    <t>=IF(ISERROR(M90/N90),0,M90/N90)</t>
  </si>
  <si>
    <t>=IF(ISERROR(ROUND(G71/C71,4)),0,ROUND(G71/C71,4))</t>
  </si>
  <si>
    <t>=IF(ISERROR(IF(G71&lt;0,"kein Ausgleichsanspruch, da kein Belegungsrückgang",D76*F76)),0,IF(G71&lt;0,"kein Ausgleichsanspruch, da kein Belegungsrückgang",D76*F76))</t>
  </si>
  <si>
    <t>=IF(ISERROR(M76/N76),0,M76/N76)</t>
  </si>
  <si>
    <t>=IF(ISERROR(ROUND(G55/C55,4)),0,ROUND(G55/C55,4))</t>
  </si>
  <si>
    <t>=IF(ISERROR(IF(G55&lt;0,"kein Ausgleichsanspruch, da kein Belegungsrückgang",D60*F60)),0,IF(G55&lt;0,"kein Ausgleichsanspruch, da kein Belegungsrückgang",D60*F60))</t>
  </si>
  <si>
    <t>=IF(ISERROR(M60/N60),0,M60/N60)</t>
  </si>
  <si>
    <t>=SUM(F15:K15)</t>
  </si>
  <si>
    <t>=SUM(F21:K21)</t>
  </si>
  <si>
    <t>=SUM(F22:K22)</t>
  </si>
  <si>
    <t>=IF(F31&lt;0,"Keine Minderbelegung",F31*F32)</t>
  </si>
  <si>
    <t>=IF(G31&lt;0,"Keine Minderbelegung",G31*G32)</t>
  </si>
  <si>
    <t>=IF(H31&lt;0,"Keine Minderbelegung",H31*H32)</t>
  </si>
  <si>
    <t>=IF(I31&lt;0,"Keine Minderbelegung",I31*I32)</t>
  </si>
  <si>
    <t>=IF(J31&lt;0,"Keine Minderbelegung",J31*J32)</t>
  </si>
  <si>
    <t>=IF(K31&lt;0,"Keine Minderbelegung",K31*K32)</t>
  </si>
  <si>
    <t>M33</t>
  </si>
  <si>
    <t>=SUM(F33:K33)</t>
  </si>
  <si>
    <t>=IF(ISERROR(IF(F31&lt;0,"kein Ausgleichsanspruch, da kein Belegungsrückgang",F33*F34)),0,IF(F31&lt;0,"kein Ausgleichsanspruch, da kein Belegungsrückgang",F33*F34))</t>
  </si>
  <si>
    <t>=IF(ISERROR(IF(G31&lt;0,"kein Ausgleichsanspruch, da kein Belegungsrückgang",G33*G34)),0,IF(G31&lt;0,"kein Ausgleichsanspruch, da kein Belegungsrückgang",G33*G34))</t>
  </si>
  <si>
    <t>=IF(ISERROR(IF(H31&lt;0,"kein Ausgleichsanspruch, da kein Belegungsrückgang",H33*H34)),0,IF(H31&lt;0,"kein Ausgleichsanspruch, da kein Belegungsrückgang",H33*H34))</t>
  </si>
  <si>
    <t>=IF(ISERROR(IF(I31&lt;0,"kein Ausgleichsanspruch, da kein Belegungsrückgang",I33*I34)),0,IF(I31&lt;0,"kein Ausgleichsanspruch, da kein Belegungsrückgang",I33*I34))</t>
  </si>
  <si>
    <t>=IF(ISERROR(IF(J31&lt;0,"kein Ausgleichsanspruch, da kein Belegungsrückgang",J33*J34)),0,IF(J31&lt;0,"kein Ausgleichsanspruch, da kein Belegungsrückgang",J33*J34))</t>
  </si>
  <si>
    <t>=IF(ISERROR(IF(K31&lt;0,"kein Ausgleichsanspruch, da kein Belegungsrückgang",K33*K34)),0,IF(K31&lt;0,"kein Ausgleichsanspruch, da kein Belegungsrückgang",K33*K34))</t>
  </si>
  <si>
    <t>Anlage3_Belegung_Zeitraum6</t>
  </si>
  <si>
    <t>O15</t>
  </si>
  <si>
    <t>=SUM(F15:M15)</t>
  </si>
  <si>
    <t>=M22+M23+M24+M25</t>
  </si>
  <si>
    <t>O21</t>
  </si>
  <si>
    <t>=SUM(F21:M21)</t>
  </si>
  <si>
    <t>O22</t>
  </si>
  <si>
    <t>=SUM(F22:M22)</t>
  </si>
  <si>
    <t>O26</t>
  </si>
  <si>
    <t>L27</t>
  </si>
  <si>
    <t>=L$21/L15</t>
  </si>
  <si>
    <t>=M$21/M15</t>
  </si>
  <si>
    <t>O27</t>
  </si>
  <si>
    <t>=IF(ISERROR($O$21/O15),"",$O$21/O15)</t>
  </si>
  <si>
    <t>L28</t>
  </si>
  <si>
    <t>=L26-L27</t>
  </si>
  <si>
    <t>O28</t>
  </si>
  <si>
    <t>=IF(ISERROR(O26-O27),"",O26-O27)</t>
  </si>
  <si>
    <t>L31</t>
  </si>
  <si>
    <t>=L28</t>
  </si>
  <si>
    <t>M31</t>
  </si>
  <si>
    <t>=M28</t>
  </si>
  <si>
    <t>L32</t>
  </si>
  <si>
    <t>=L15</t>
  </si>
  <si>
    <t>O32</t>
  </si>
  <si>
    <t>=SUM(F32:M32)</t>
  </si>
  <si>
    <t>L33</t>
  </si>
  <si>
    <t>=IF(L31&lt;0,"Keine Minderbelegung",L31*L32)</t>
  </si>
  <si>
    <t>=IF(M31&lt;0,"Keine Minderbelegung",M31*M32)</t>
  </si>
  <si>
    <t>O33</t>
  </si>
  <si>
    <t>=SUM(F33:M33)</t>
  </si>
  <si>
    <t>L34</t>
  </si>
  <si>
    <t>M34</t>
  </si>
  <si>
    <t>=IF(ISERROR(IF(L31&lt;0,"kein Ausgleichsanspruch, da kein Belegungsrückgang",L33*L34)),0,IF(L31&lt;0,"kein Ausgleichsanspruch, da kein Belegungsrückgang",L33*L34))</t>
  </si>
  <si>
    <t>=IF(ISERROR(IF(M31&lt;0,"kein Ausgleichsanspruch, da kein Belegungsrückgang",M33*M34)),0,IF(M31&lt;0,"kein Ausgleichsanspruch, da kein Belegungsrückgang",M33*M34))</t>
  </si>
  <si>
    <t>=SUM(F35:M35)</t>
  </si>
  <si>
    <t>L37</t>
  </si>
  <si>
    <t>=IF(L35="kein Ausgleichsanspruch, da kein Belegungsrückgang",0,L35*L36)</t>
  </si>
  <si>
    <t>=IF(M35="kein Ausgleichsanspruch, da kein Belegungsrückgang",0,M35*M36)</t>
  </si>
  <si>
    <t>O37</t>
  </si>
  <si>
    <t>=SUM(F37:M37)</t>
  </si>
  <si>
    <t>O39</t>
  </si>
  <si>
    <t>=IF(O37=0,0,O37+O38)</t>
  </si>
  <si>
    <t>O40</t>
  </si>
  <si>
    <t>=O22</t>
  </si>
  <si>
    <t>O41</t>
  </si>
  <si>
    <t>=IF(ISERROR(O39/O40),0,O39/O40)</t>
  </si>
  <si>
    <t>Alle 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</si>
</sst>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  <numFmt numFmtId="166" formatCode="_-* #,##0.00\ [$€-407]_-;\-* #,##0.00\ [$€-407]_-;_-* &quot;-&quot;??\ [$€-407]_-;_-@_-"/>
    <numFmt numFmtId="167" formatCode="dd/mm/"/>
  </numFmts>
  <fonts count="32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Lucida Sans Unicode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ucida Sans Unicode"/>
      <family val="2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Lucida Sans Unicode"/>
      <family val="2"/>
    </font>
    <font>
      <sz val="11"/>
      <name val="Calibri"/>
      <family val="2"/>
    </font>
    <font>
      <sz val="11"/>
      <name val="Calibri"/>
    </font>
    <font>
      <b/>
      <i/>
      <sz val="16"/>
      <name val="Calibri"/>
    </font>
    <font>
      <b/>
      <sz val="11"/>
      <name val="Calibri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/>
    <xf numFmtId="0" fontId="29" fillId="0" borderId="0"/>
  </cellStyleXfs>
  <cellXfs count="337">
    <xf numFmtId="0" fontId="0" fillId="0" borderId="0" xfId="0"/>
    <xf numFmtId="0" fontId="0" fillId="0" borderId="0" xfId="0" applyFont="1"/>
    <xf numFmtId="0" fontId="0" fillId="6" borderId="0" xfId="0" applyFill="1"/>
    <xf numFmtId="0" fontId="0" fillId="0" borderId="0" xfId="0" applyProtection="1">
      <protection locked="0"/>
    </xf>
    <xf numFmtId="1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165" fontId="3" fillId="0" borderId="4" xfId="1" applyNumberFormat="1" applyFont="1" applyBorder="1" applyAlignment="1" applyProtection="1">
      <alignment horizontal="right" vertical="center" wrapText="1"/>
      <protection locked="0"/>
    </xf>
    <xf numFmtId="166" fontId="3" fillId="0" borderId="4" xfId="1" applyNumberFormat="1" applyFont="1" applyBorder="1" applyAlignment="1" applyProtection="1">
      <alignment horizontal="right" vertical="center" wrapText="1"/>
      <protection locked="0"/>
    </xf>
    <xf numFmtId="0" fontId="10" fillId="0" borderId="17" xfId="2" applyNumberFormat="1" applyFont="1" applyBorder="1" applyAlignment="1">
      <alignment horizontal="left" vertical="top"/>
    </xf>
    <xf numFmtId="0" fontId="10" fillId="0" borderId="17" xfId="2" applyFont="1" applyBorder="1" applyAlignment="1">
      <alignment horizontal="left" vertical="top"/>
    </xf>
    <xf numFmtId="0" fontId="9" fillId="0" borderId="0" xfId="2" applyAlignment="1"/>
    <xf numFmtId="0" fontId="13" fillId="0" borderId="16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center" vertical="center"/>
    </xf>
    <xf numFmtId="0" fontId="13" fillId="9" borderId="16" xfId="2" applyFont="1" applyFill="1" applyBorder="1" applyAlignment="1">
      <alignment horizontal="center" vertical="center"/>
    </xf>
    <xf numFmtId="0" fontId="13" fillId="10" borderId="16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9" fillId="0" borderId="0" xfId="2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5" fillId="11" borderId="16" xfId="2" applyFont="1" applyFill="1" applyBorder="1" applyAlignment="1">
      <alignment horizontal="center" vertical="center"/>
    </xf>
    <xf numFmtId="0" fontId="16" fillId="10" borderId="16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7" fillId="9" borderId="16" xfId="2" applyFont="1" applyFill="1" applyBorder="1" applyAlignment="1">
      <alignment horizontal="center" vertical="center"/>
    </xf>
    <xf numFmtId="0" fontId="17" fillId="10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11" borderId="16" xfId="2" applyFont="1" applyFill="1" applyBorder="1" applyAlignment="1">
      <alignment horizontal="center" vertical="center"/>
    </xf>
    <xf numFmtId="0" fontId="17" fillId="11" borderId="16" xfId="2" applyFont="1" applyFill="1" applyBorder="1" applyAlignment="1">
      <alignment horizontal="center" vertical="center"/>
    </xf>
    <xf numFmtId="0" fontId="14" fillId="3" borderId="16" xfId="2" applyFont="1" applyFill="1" applyBorder="1" applyAlignment="1">
      <alignment horizontal="left" vertical="center"/>
    </xf>
    <xf numFmtId="167" fontId="0" fillId="0" borderId="0" xfId="0" applyNumberFormat="1"/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166" fontId="3" fillId="0" borderId="10" xfId="0" applyNumberFormat="1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/>
    <xf numFmtId="166" fontId="3" fillId="0" borderId="0" xfId="0" applyNumberFormat="1" applyFont="1" applyFill="1" applyBorder="1" applyAlignment="1" applyProtection="1">
      <alignment vertical="center" wrapText="1"/>
    </xf>
    <xf numFmtId="3" fontId="3" fillId="3" borderId="18" xfId="0" applyNumberFormat="1" applyFont="1" applyFill="1" applyBorder="1" applyAlignment="1" applyProtection="1">
      <alignment horizontal="right" wrapText="1"/>
    </xf>
    <xf numFmtId="3" fontId="3" fillId="3" borderId="26" xfId="0" applyNumberFormat="1" applyFont="1" applyFill="1" applyBorder="1" applyAlignment="1" applyProtection="1">
      <alignment horizontal="right" wrapText="1"/>
    </xf>
    <xf numFmtId="3" fontId="3" fillId="3" borderId="4" xfId="0" applyNumberFormat="1" applyFont="1" applyFill="1" applyBorder="1" applyAlignment="1" applyProtection="1">
      <alignment horizontal="right" wrapText="1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/>
    <xf numFmtId="0" fontId="3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7" fillId="8" borderId="1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2" fontId="3" fillId="3" borderId="7" xfId="0" applyNumberFormat="1" applyFont="1" applyFill="1" applyBorder="1" applyAlignment="1" applyProtection="1">
      <alignment horizontal="right" wrapText="1"/>
    </xf>
    <xf numFmtId="2" fontId="3" fillId="3" borderId="4" xfId="0" applyNumberFormat="1" applyFont="1" applyFill="1" applyBorder="1" applyAlignment="1" applyProtection="1">
      <alignment horizontal="right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3" fillId="0" borderId="10" xfId="0" applyNumberFormat="1" applyFont="1" applyFill="1" applyBorder="1" applyAlignment="1" applyProtection="1">
      <alignment wrapText="1"/>
    </xf>
    <xf numFmtId="2" fontId="3" fillId="3" borderId="18" xfId="0" applyNumberFormat="1" applyFont="1" applyFill="1" applyBorder="1" applyAlignment="1" applyProtection="1">
      <alignment vertical="center" wrapText="1"/>
    </xf>
    <xf numFmtId="2" fontId="3" fillId="0" borderId="15" xfId="0" applyNumberFormat="1" applyFont="1" applyFill="1" applyBorder="1" applyAlignment="1" applyProtection="1">
      <alignment wrapText="1"/>
    </xf>
    <xf numFmtId="2" fontId="3" fillId="3" borderId="19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wrapText="1"/>
    </xf>
    <xf numFmtId="166" fontId="20" fillId="0" borderId="0" xfId="1" applyNumberFormat="1" applyFont="1" applyFill="1" applyBorder="1" applyAlignment="1" applyProtection="1">
      <alignment wrapText="1"/>
    </xf>
    <xf numFmtId="166" fontId="20" fillId="0" borderId="10" xfId="1" applyNumberFormat="1" applyFont="1" applyFill="1" applyBorder="1" applyAlignment="1" applyProtection="1">
      <alignment wrapText="1"/>
    </xf>
    <xf numFmtId="166" fontId="20" fillId="0" borderId="0" xfId="1" applyNumberFormat="1" applyFont="1" applyFill="1" applyBorder="1" applyAlignment="1" applyProtection="1">
      <alignment horizontal="right" wrapText="1"/>
    </xf>
    <xf numFmtId="2" fontId="0" fillId="0" borderId="0" xfId="0" applyNumberFormat="1" applyProtection="1"/>
    <xf numFmtId="0" fontId="2" fillId="3" borderId="16" xfId="0" applyFont="1" applyFill="1" applyBorder="1" applyAlignment="1" applyProtection="1">
      <alignment horizontal="left" vertical="center" wrapText="1"/>
    </xf>
    <xf numFmtId="0" fontId="23" fillId="3" borderId="16" xfId="0" applyFont="1" applyFill="1" applyBorder="1" applyAlignment="1" applyProtection="1">
      <alignment horizontal="left" vertical="center" wrapText="1"/>
    </xf>
    <xf numFmtId="0" fontId="19" fillId="0" borderId="0" xfId="0" applyNumberFormat="1" applyFont="1" applyProtection="1"/>
    <xf numFmtId="0" fontId="19" fillId="0" borderId="0" xfId="0" applyFont="1" applyProtection="1"/>
    <xf numFmtId="166" fontId="0" fillId="0" borderId="0" xfId="0" applyNumberFormat="1" applyProtection="1"/>
    <xf numFmtId="0" fontId="19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Protection="1"/>
    <xf numFmtId="0" fontId="0" fillId="3" borderId="9" xfId="0" applyFill="1" applyBorder="1" applyProtection="1"/>
    <xf numFmtId="0" fontId="0" fillId="3" borderId="3" xfId="0" applyFill="1" applyBorder="1" applyProtection="1"/>
    <xf numFmtId="0" fontId="2" fillId="7" borderId="8" xfId="0" applyFont="1" applyFill="1" applyBorder="1" applyAlignment="1" applyProtection="1">
      <alignment horizontal="left" vertical="center"/>
    </xf>
    <xf numFmtId="0" fontId="0" fillId="7" borderId="9" xfId="0" applyFill="1" applyBorder="1" applyProtection="1"/>
    <xf numFmtId="0" fontId="0" fillId="7" borderId="3" xfId="0" applyFill="1" applyBorder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166" fontId="2" fillId="7" borderId="4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5" fillId="4" borderId="8" xfId="0" applyFont="1" applyFill="1" applyBorder="1" applyAlignment="1" applyProtection="1">
      <alignment horizontal="left" vertical="center"/>
    </xf>
    <xf numFmtId="0" fontId="0" fillId="4" borderId="9" xfId="0" applyFill="1" applyBorder="1" applyProtection="1"/>
    <xf numFmtId="0" fontId="0" fillId="4" borderId="3" xfId="0" applyFill="1" applyBorder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6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2" fontId="0" fillId="0" borderId="0" xfId="0" applyNumberFormat="1" applyFo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2" fontId="2" fillId="4" borderId="3" xfId="0" applyNumberFormat="1" applyFont="1" applyFill="1" applyBorder="1" applyAlignment="1" applyProtection="1">
      <alignment horizontal="right" vertical="center" wrapText="1"/>
    </xf>
    <xf numFmtId="0" fontId="25" fillId="0" borderId="0" xfId="0" applyFont="1"/>
    <xf numFmtId="0" fontId="0" fillId="0" borderId="0" xfId="0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18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2" fontId="3" fillId="3" borderId="7" xfId="0" applyNumberFormat="1" applyFont="1" applyFill="1" applyBorder="1" applyAlignment="1" applyProtection="1">
      <alignment horizontal="right" vertical="center" wrapText="1"/>
    </xf>
    <xf numFmtId="2" fontId="3" fillId="0" borderId="10" xfId="0" applyNumberFormat="1" applyFont="1" applyFill="1" applyBorder="1" applyAlignment="1" applyProtection="1">
      <alignment vertical="center" wrapText="1"/>
    </xf>
    <xf numFmtId="2" fontId="3" fillId="0" borderId="15" xfId="0" applyNumberFormat="1" applyFont="1" applyFill="1" applyBorder="1" applyAlignment="1" applyProtection="1">
      <alignment vertical="center" wrapText="1"/>
    </xf>
    <xf numFmtId="0" fontId="23" fillId="3" borderId="11" xfId="0" applyFont="1" applyFill="1" applyBorder="1" applyAlignment="1" applyProtection="1"/>
    <xf numFmtId="0" fontId="3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wrapText="1"/>
    </xf>
    <xf numFmtId="0" fontId="23" fillId="3" borderId="4" xfId="0" applyFont="1" applyFill="1" applyBorder="1" applyAlignment="1" applyProtection="1"/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3" fontId="3" fillId="3" borderId="29" xfId="0" applyNumberFormat="1" applyFont="1" applyFill="1" applyBorder="1" applyAlignment="1" applyProtection="1">
      <alignment horizontal="right" wrapText="1"/>
    </xf>
    <xf numFmtId="3" fontId="20" fillId="3" borderId="1" xfId="1" applyNumberFormat="1" applyFont="1" applyFill="1" applyBorder="1" applyAlignment="1" applyProtection="1">
      <alignment wrapText="1"/>
    </xf>
    <xf numFmtId="2" fontId="3" fillId="3" borderId="1" xfId="0" applyNumberFormat="1" applyFont="1" applyFill="1" applyBorder="1" applyAlignment="1" applyProtection="1">
      <alignment horizontal="right" wrapText="1"/>
    </xf>
    <xf numFmtId="4" fontId="3" fillId="3" borderId="29" xfId="0" applyNumberFormat="1" applyFont="1" applyFill="1" applyBorder="1" applyAlignment="1" applyProtection="1">
      <alignment horizontal="right" wrapText="1"/>
    </xf>
    <xf numFmtId="166" fontId="20" fillId="0" borderId="12" xfId="1" applyNumberFormat="1" applyFont="1" applyFill="1" applyBorder="1" applyAlignment="1" applyProtection="1">
      <alignment wrapText="1"/>
    </xf>
    <xf numFmtId="4" fontId="3" fillId="3" borderId="18" xfId="0" applyNumberFormat="1" applyFont="1" applyFill="1" applyBorder="1" applyAlignment="1" applyProtection="1">
      <alignment horizontal="right" wrapText="1"/>
    </xf>
    <xf numFmtId="166" fontId="20" fillId="0" borderId="14" xfId="1" applyNumberFormat="1" applyFont="1" applyFill="1" applyBorder="1" applyAlignment="1" applyProtection="1">
      <alignment wrapText="1"/>
    </xf>
    <xf numFmtId="166" fontId="20" fillId="0" borderId="15" xfId="1" applyNumberFormat="1" applyFont="1" applyFill="1" applyBorder="1" applyAlignment="1" applyProtection="1">
      <alignment wrapText="1"/>
    </xf>
    <xf numFmtId="0" fontId="0" fillId="0" borderId="15" xfId="0" applyBorder="1" applyProtection="1"/>
    <xf numFmtId="166" fontId="20" fillId="0" borderId="4" xfId="1" applyNumberFormat="1" applyFont="1" applyFill="1" applyBorder="1" applyAlignment="1" applyProtection="1">
      <alignment horizontal="right" wrapText="1"/>
    </xf>
    <xf numFmtId="4" fontId="3" fillId="3" borderId="19" xfId="0" applyNumberFormat="1" applyFont="1" applyFill="1" applyBorder="1" applyAlignment="1" applyProtection="1">
      <alignment horizontal="right" wrapText="1"/>
    </xf>
    <xf numFmtId="0" fontId="0" fillId="0" borderId="0" xfId="0" applyBorder="1" applyProtection="1"/>
    <xf numFmtId="166" fontId="20" fillId="0" borderId="7" xfId="1" applyNumberFormat="1" applyFont="1" applyFill="1" applyBorder="1" applyAlignment="1" applyProtection="1">
      <alignment horizontal="right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3" fontId="20" fillId="6" borderId="0" xfId="1" applyNumberFormat="1" applyFont="1" applyFill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right" vertical="center" wrapText="1"/>
    </xf>
    <xf numFmtId="3" fontId="20" fillId="6" borderId="7" xfId="1" applyNumberFormat="1" applyFont="1" applyFill="1" applyBorder="1" applyAlignment="1" applyProtection="1">
      <alignment wrapText="1"/>
    </xf>
    <xf numFmtId="2" fontId="3" fillId="6" borderId="15" xfId="0" applyNumberFormat="1" applyFont="1" applyFill="1" applyBorder="1" applyAlignment="1" applyProtection="1">
      <alignment horizontal="right" wrapText="1"/>
    </xf>
    <xf numFmtId="2" fontId="3" fillId="6" borderId="4" xfId="0" applyNumberFormat="1" applyFont="1" applyFill="1" applyBorder="1" applyAlignment="1" applyProtection="1">
      <alignment horizontal="right" wrapText="1"/>
    </xf>
    <xf numFmtId="0" fontId="23" fillId="3" borderId="16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7" xfId="0" applyNumberFormat="1" applyFont="1" applyFill="1" applyBorder="1" applyAlignment="1" applyProtection="1">
      <alignment horizontal="right" wrapText="1"/>
    </xf>
    <xf numFmtId="2" fontId="3" fillId="0" borderId="14" xfId="0" applyNumberFormat="1" applyFont="1" applyFill="1" applyBorder="1" applyAlignment="1" applyProtection="1">
      <alignment horizontal="right" wrapText="1"/>
    </xf>
    <xf numFmtId="2" fontId="3" fillId="0" borderId="15" xfId="0" applyNumberFormat="1" applyFont="1" applyFill="1" applyBorder="1" applyAlignment="1" applyProtection="1">
      <alignment horizontal="right" wrapText="1"/>
    </xf>
    <xf numFmtId="2" fontId="3" fillId="0" borderId="4" xfId="0" applyNumberFormat="1" applyFont="1" applyFill="1" applyBorder="1" applyAlignment="1" applyProtection="1">
      <alignment horizontal="right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3" fontId="20" fillId="0" borderId="13" xfId="1" applyNumberFormat="1" applyFont="1" applyFill="1" applyBorder="1" applyAlignment="1" applyProtection="1">
      <alignment wrapText="1"/>
    </xf>
    <xf numFmtId="3" fontId="20" fillId="0" borderId="0" xfId="1" applyNumberFormat="1" applyFont="1" applyFill="1" applyBorder="1" applyAlignment="1" applyProtection="1">
      <alignment wrapText="1"/>
    </xf>
    <xf numFmtId="0" fontId="0" fillId="6" borderId="0" xfId="0" applyFill="1" applyProtection="1"/>
    <xf numFmtId="0" fontId="8" fillId="0" borderId="0" xfId="0" applyFont="1" applyProtection="1"/>
    <xf numFmtId="3" fontId="0" fillId="2" borderId="16" xfId="0" applyNumberFormat="1" applyFill="1" applyBorder="1" applyAlignment="1" applyProtection="1">
      <alignment horizontal="center" vertical="center"/>
    </xf>
    <xf numFmtId="8" fontId="0" fillId="2" borderId="16" xfId="0" applyNumberFormat="1" applyFill="1" applyBorder="1" applyAlignment="1" applyProtection="1">
      <alignment vertical="center"/>
    </xf>
    <xf numFmtId="3" fontId="0" fillId="2" borderId="16" xfId="0" applyNumberFormat="1" applyFill="1" applyBorder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8" fontId="0" fillId="0" borderId="0" xfId="0" applyNumberFormat="1" applyProtection="1"/>
    <xf numFmtId="0" fontId="23" fillId="17" borderId="16" xfId="0" applyFont="1" applyFill="1" applyBorder="1" applyAlignment="1" applyProtection="1">
      <alignment horizontal="center" vertical="center" wrapText="1"/>
    </xf>
    <xf numFmtId="8" fontId="0" fillId="7" borderId="16" xfId="0" applyNumberFormat="1" applyFill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9" fontId="0" fillId="2" borderId="16" xfId="0" applyNumberFormat="1" applyFill="1" applyBorder="1" applyAlignment="1" applyProtection="1">
      <alignment horizontal="center" vertical="center"/>
    </xf>
    <xf numFmtId="8" fontId="0" fillId="0" borderId="16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6" xfId="0" quotePrefix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center"/>
    </xf>
    <xf numFmtId="0" fontId="0" fillId="0" borderId="16" xfId="0" quotePrefix="1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/>
    </xf>
    <xf numFmtId="3" fontId="3" fillId="0" borderId="4" xfId="0" applyNumberFormat="1" applyFont="1" applyBorder="1" applyAlignment="1" applyProtection="1">
      <alignment horizontal="right" vertical="center" wrapText="1"/>
    </xf>
    <xf numFmtId="3" fontId="3" fillId="0" borderId="4" xfId="0" applyNumberFormat="1" applyFont="1" applyBorder="1" applyAlignment="1" applyProtection="1">
      <alignment horizontal="right" wrapText="1"/>
    </xf>
    <xf numFmtId="2" fontId="3" fillId="0" borderId="0" xfId="0" applyNumberFormat="1" applyFont="1" applyFill="1" applyBorder="1" applyAlignment="1" applyProtection="1">
      <alignment wrapText="1"/>
    </xf>
    <xf numFmtId="0" fontId="3" fillId="0" borderId="0" xfId="0" applyFont="1" applyAlignment="1" applyProtection="1">
      <alignment horizontal="justify" vertical="center"/>
    </xf>
    <xf numFmtId="3" fontId="3" fillId="3" borderId="7" xfId="0" applyNumberFormat="1" applyFont="1" applyFill="1" applyBorder="1" applyAlignment="1" applyProtection="1">
      <alignment horizontal="right" wrapText="1"/>
    </xf>
    <xf numFmtId="0" fontId="21" fillId="0" borderId="5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right" wrapText="1"/>
    </xf>
    <xf numFmtId="2" fontId="3" fillId="0" borderId="6" xfId="0" applyNumberFormat="1" applyFont="1" applyFill="1" applyBorder="1" applyAlignment="1" applyProtection="1">
      <alignment horizontal="right" wrapText="1"/>
    </xf>
    <xf numFmtId="2" fontId="3" fillId="0" borderId="6" xfId="0" applyNumberFormat="1" applyFont="1" applyFill="1" applyBorder="1" applyAlignment="1" applyProtection="1">
      <alignment wrapText="1"/>
    </xf>
    <xf numFmtId="0" fontId="3" fillId="0" borderId="16" xfId="0" applyFont="1" applyFill="1" applyBorder="1" applyAlignment="1" applyProtection="1">
      <alignment horizontal="left" vertical="center" wrapText="1"/>
    </xf>
    <xf numFmtId="4" fontId="20" fillId="2" borderId="16" xfId="1" applyNumberFormat="1" applyFont="1" applyFill="1" applyBorder="1" applyAlignment="1" applyProtection="1">
      <alignment vertical="center" wrapText="1"/>
    </xf>
    <xf numFmtId="166" fontId="20" fillId="0" borderId="34" xfId="1" applyNumberFormat="1" applyFont="1" applyFill="1" applyBorder="1" applyAlignment="1" applyProtection="1">
      <alignment horizontal="right" wrapText="1"/>
    </xf>
    <xf numFmtId="2" fontId="0" fillId="2" borderId="16" xfId="0" applyNumberFormat="1" applyFill="1" applyBorder="1" applyAlignment="1" applyProtection="1">
      <alignment vertical="center"/>
    </xf>
    <xf numFmtId="3" fontId="20" fillId="2" borderId="16" xfId="1" applyNumberFormat="1" applyFont="1" applyFill="1" applyBorder="1" applyAlignment="1" applyProtection="1">
      <alignment vertical="center" wrapText="1"/>
    </xf>
    <xf numFmtId="166" fontId="20" fillId="0" borderId="35" xfId="1" applyNumberFormat="1" applyFont="1" applyFill="1" applyBorder="1" applyAlignment="1" applyProtection="1">
      <alignment horizontal="right" wrapText="1"/>
    </xf>
    <xf numFmtId="4" fontId="20" fillId="0" borderId="35" xfId="1" applyNumberFormat="1" applyFont="1" applyFill="1" applyBorder="1" applyAlignment="1" applyProtection="1">
      <alignment horizontal="right" wrapText="1"/>
    </xf>
    <xf numFmtId="166" fontId="20" fillId="2" borderId="16" xfId="1" applyNumberFormat="1" applyFont="1" applyFill="1" applyBorder="1" applyAlignment="1" applyProtection="1">
      <alignment vertical="center" wrapText="1"/>
    </xf>
    <xf numFmtId="166" fontId="20" fillId="2" borderId="36" xfId="1" applyNumberFormat="1" applyFont="1" applyFill="1" applyBorder="1" applyAlignment="1" applyProtection="1">
      <alignment vertical="center" wrapText="1"/>
    </xf>
    <xf numFmtId="9" fontId="20" fillId="2" borderId="16" xfId="5" applyFont="1" applyFill="1" applyBorder="1" applyAlignment="1" applyProtection="1">
      <alignment vertical="center" wrapText="1"/>
    </xf>
    <xf numFmtId="9" fontId="0" fillId="2" borderId="16" xfId="5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 wrapText="1"/>
    </xf>
    <xf numFmtId="166" fontId="20" fillId="0" borderId="37" xfId="1" applyNumberFormat="1" applyFont="1" applyFill="1" applyBorder="1" applyAlignment="1" applyProtection="1">
      <alignment wrapText="1"/>
    </xf>
    <xf numFmtId="166" fontId="20" fillId="0" borderId="38" xfId="1" applyNumberFormat="1" applyFont="1" applyFill="1" applyBorder="1" applyAlignment="1" applyProtection="1">
      <alignment wrapText="1"/>
    </xf>
    <xf numFmtId="0" fontId="0" fillId="0" borderId="38" xfId="0" applyBorder="1" applyProtection="1"/>
    <xf numFmtId="166" fontId="20" fillId="0" borderId="39" xfId="1" applyNumberFormat="1" applyFont="1" applyFill="1" applyBorder="1" applyAlignment="1" applyProtection="1">
      <alignment horizontal="right" wrapText="1"/>
    </xf>
    <xf numFmtId="166" fontId="20" fillId="0" borderId="40" xfId="1" applyNumberFormat="1" applyFont="1" applyFill="1" applyBorder="1" applyAlignment="1" applyProtection="1">
      <alignment wrapText="1"/>
    </xf>
    <xf numFmtId="166" fontId="20" fillId="0" borderId="41" xfId="1" applyNumberFormat="1" applyFont="1" applyFill="1" applyBorder="1" applyAlignment="1" applyProtection="1">
      <alignment wrapText="1"/>
    </xf>
    <xf numFmtId="166" fontId="20" fillId="0" borderId="17" xfId="1" applyNumberFormat="1" applyFont="1" applyFill="1" applyBorder="1" applyAlignment="1" applyProtection="1">
      <alignment wrapText="1"/>
    </xf>
    <xf numFmtId="0" fontId="0" fillId="0" borderId="17" xfId="0" applyBorder="1" applyProtection="1"/>
    <xf numFmtId="166" fontId="20" fillId="0" borderId="42" xfId="1" applyNumberFormat="1" applyFont="1" applyFill="1" applyBorder="1" applyAlignment="1" applyProtection="1">
      <alignment horizontal="right" wrapText="1"/>
    </xf>
    <xf numFmtId="0" fontId="21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4" fontId="0" fillId="2" borderId="16" xfId="0" applyNumberForma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top"/>
    </xf>
    <xf numFmtId="3" fontId="3" fillId="3" borderId="3" xfId="0" applyNumberFormat="1" applyFont="1" applyFill="1" applyBorder="1" applyAlignment="1" applyProtection="1">
      <alignment horizontal="right" wrapText="1"/>
    </xf>
    <xf numFmtId="166" fontId="0" fillId="2" borderId="16" xfId="0" applyNumberFormat="1" applyFill="1" applyBorder="1" applyAlignment="1" applyProtection="1">
      <alignment vertical="center"/>
    </xf>
    <xf numFmtId="0" fontId="29" fillId="0" borderId="0" xfId="7"/>
    <xf numFmtId="0" fontId="30" fillId="19" borderId="0" xfId="7" applyFont="1" applyFill="1" applyAlignment="1">
      <alignment horizontal="left"/>
    </xf>
    <xf numFmtId="0" fontId="29" fillId="19" borderId="0" xfId="7" applyFill="1" applyAlignment="1">
      <alignment horizontal="left"/>
    </xf>
    <xf numFmtId="0" fontId="31" fillId="20" borderId="0" xfId="7" applyFont="1" applyFill="1" applyAlignment="1">
      <alignment horizontal="left"/>
    </xf>
    <xf numFmtId="0" fontId="31" fillId="20" borderId="0" xfId="7" applyFont="1" applyFill="1" applyAlignment="1">
      <alignment horizontal="right"/>
    </xf>
    <xf numFmtId="0" fontId="29" fillId="0" borderId="0" xfId="7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top"/>
    </xf>
    <xf numFmtId="0" fontId="0" fillId="0" borderId="3" xfId="0" applyBorder="1" applyAlignment="1" applyProtection="1"/>
    <xf numFmtId="0" fontId="3" fillId="3" borderId="13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16" fontId="3" fillId="3" borderId="8" xfId="0" applyNumberFormat="1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/>
    <xf numFmtId="0" fontId="3" fillId="3" borderId="8" xfId="0" applyFont="1" applyFill="1" applyBorder="1" applyAlignment="1" applyProtection="1">
      <alignment horizontal="left" vertical="center" wrapText="1"/>
    </xf>
    <xf numFmtId="10" fontId="20" fillId="2" borderId="27" xfId="1" applyNumberFormat="1" applyFont="1" applyFill="1" applyBorder="1" applyAlignment="1" applyProtection="1">
      <alignment horizontal="center" vertical="center" wrapText="1"/>
    </xf>
    <xf numFmtId="10" fontId="20" fillId="2" borderId="28" xfId="1" applyNumberFormat="1" applyFont="1" applyFill="1" applyBorder="1" applyAlignment="1" applyProtection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 wrapText="1"/>
    </xf>
    <xf numFmtId="4" fontId="20" fillId="2" borderId="27" xfId="1" applyNumberFormat="1" applyFont="1" applyFill="1" applyBorder="1" applyAlignment="1" applyProtection="1">
      <alignment horizontal="center" vertical="center" wrapText="1"/>
    </xf>
    <xf numFmtId="4" fontId="20" fillId="2" borderId="28" xfId="1" applyNumberFormat="1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21" fillId="14" borderId="27" xfId="0" applyFont="1" applyFill="1" applyBorder="1" applyAlignment="1" applyProtection="1">
      <alignment horizontal="center" vertical="center" wrapText="1"/>
    </xf>
    <xf numFmtId="0" fontId="21" fillId="14" borderId="28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/>
    <xf numFmtId="0" fontId="3" fillId="3" borderId="12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/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14" fontId="3" fillId="3" borderId="6" xfId="0" applyNumberFormat="1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/>
    <xf numFmtId="0" fontId="4" fillId="3" borderId="8" xfId="0" applyFont="1" applyFill="1" applyBorder="1" applyAlignment="1" applyProtection="1"/>
    <xf numFmtId="0" fontId="0" fillId="0" borderId="9" xfId="0" applyBorder="1" applyAlignment="1" applyProtection="1"/>
    <xf numFmtId="0" fontId="0" fillId="3" borderId="9" xfId="0" applyFill="1" applyBorder="1" applyAlignment="1" applyProtection="1"/>
    <xf numFmtId="0" fontId="0" fillId="3" borderId="13" xfId="0" applyFill="1" applyBorder="1" applyAlignment="1" applyProtection="1"/>
    <xf numFmtId="0" fontId="0" fillId="3" borderId="7" xfId="0" applyFill="1" applyBorder="1" applyAlignment="1" applyProtection="1"/>
    <xf numFmtId="0" fontId="0" fillId="3" borderId="14" xfId="0" applyFill="1" applyBorder="1" applyAlignment="1" applyProtection="1"/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26" fillId="5" borderId="24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left" vertical="center"/>
    </xf>
    <xf numFmtId="0" fontId="2" fillId="5" borderId="2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Alignment="1" applyProtection="1">
      <protection locked="0"/>
    </xf>
    <xf numFmtId="0" fontId="0" fillId="3" borderId="10" xfId="0" applyFill="1" applyBorder="1" applyAlignment="1" applyProtection="1"/>
    <xf numFmtId="0" fontId="0" fillId="3" borderId="15" xfId="0" applyFill="1" applyBorder="1" applyAlignment="1" applyProtection="1"/>
    <xf numFmtId="4" fontId="20" fillId="2" borderId="27" xfId="4" applyNumberFormat="1" applyFont="1" applyFill="1" applyBorder="1" applyAlignment="1" applyProtection="1">
      <alignment horizontal="center" vertical="center" wrapText="1"/>
    </xf>
    <xf numFmtId="4" fontId="20" fillId="2" borderId="28" xfId="4" applyNumberFormat="1" applyFont="1" applyFill="1" applyBorder="1" applyAlignment="1" applyProtection="1">
      <alignment horizontal="center" vertical="center" wrapText="1"/>
    </xf>
    <xf numFmtId="0" fontId="19" fillId="12" borderId="27" xfId="0" applyFont="1" applyFill="1" applyBorder="1" applyAlignment="1" applyProtection="1">
      <alignment horizontal="center" vertical="center" wrapText="1"/>
    </xf>
    <xf numFmtId="0" fontId="19" fillId="12" borderId="28" xfId="0" applyFont="1" applyFill="1" applyBorder="1" applyAlignment="1" applyProtection="1">
      <alignment horizontal="center" vertical="center" wrapText="1"/>
    </xf>
    <xf numFmtId="0" fontId="21" fillId="13" borderId="27" xfId="0" applyFont="1" applyFill="1" applyBorder="1" applyAlignment="1" applyProtection="1">
      <alignment horizontal="center" vertical="center" wrapText="1"/>
    </xf>
    <xf numFmtId="0" fontId="21" fillId="13" borderId="28" xfId="0" applyFont="1" applyFill="1" applyBorder="1" applyAlignment="1" applyProtection="1">
      <alignment horizontal="center" vertical="center" wrapText="1"/>
    </xf>
    <xf numFmtId="4" fontId="0" fillId="2" borderId="16" xfId="0" applyNumberFormat="1" applyFill="1" applyBorder="1" applyAlignment="1" applyProtection="1">
      <alignment horizontal="center" vertical="center"/>
    </xf>
    <xf numFmtId="0" fontId="21" fillId="12" borderId="27" xfId="0" applyFont="1" applyFill="1" applyBorder="1" applyAlignment="1" applyProtection="1">
      <alignment horizontal="center" vertical="center" wrapText="1"/>
    </xf>
    <xf numFmtId="0" fontId="21" fillId="12" borderId="28" xfId="0" applyFont="1" applyFill="1" applyBorder="1" applyAlignment="1" applyProtection="1">
      <alignment horizontal="center" vertical="center" wrapText="1"/>
    </xf>
    <xf numFmtId="8" fontId="0" fillId="2" borderId="16" xfId="0" applyNumberForma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left" vertical="center" wrapText="1"/>
    </xf>
    <xf numFmtId="0" fontId="0" fillId="0" borderId="16" xfId="0" quotePrefix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26" fillId="7" borderId="24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0" fontId="26" fillId="7" borderId="24" xfId="0" applyFont="1" applyFill="1" applyBorder="1" applyAlignment="1" applyProtection="1">
      <alignment horizontal="center" vertical="center" wrapText="1"/>
    </xf>
    <xf numFmtId="0" fontId="26" fillId="15" borderId="24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left" vertical="center" wrapText="1"/>
    </xf>
    <xf numFmtId="0" fontId="26" fillId="15" borderId="32" xfId="0" applyFont="1" applyFill="1" applyBorder="1" applyAlignment="1" applyProtection="1">
      <alignment horizontal="center" vertical="center" wrapText="1"/>
    </xf>
    <xf numFmtId="0" fontId="26" fillId="15" borderId="33" xfId="0" applyFont="1" applyFill="1" applyBorder="1" applyAlignment="1" applyProtection="1">
      <alignment horizontal="center" vertical="center" wrapText="1"/>
    </xf>
    <xf numFmtId="0" fontId="26" fillId="15" borderId="3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26" fillId="16" borderId="24" xfId="0" applyFont="1" applyFill="1" applyBorder="1" applyAlignment="1" applyProtection="1">
      <alignment horizontal="center" vertical="center"/>
    </xf>
    <xf numFmtId="0" fontId="26" fillId="16" borderId="24" xfId="0" applyFont="1" applyFill="1" applyBorder="1" applyAlignment="1" applyProtection="1">
      <alignment horizontal="center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/>
    <xf numFmtId="14" fontId="3" fillId="3" borderId="7" xfId="0" applyNumberFormat="1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3" fillId="3" borderId="27" xfId="0" applyFont="1" applyFill="1" applyBorder="1" applyAlignment="1" applyProtection="1">
      <alignment horizontal="left" vertical="center" wrapText="1"/>
    </xf>
    <xf numFmtId="0" fontId="23" fillId="3" borderId="31" xfId="0" applyFont="1" applyFill="1" applyBorder="1" applyAlignment="1" applyProtection="1">
      <alignment horizontal="left" vertical="center" wrapText="1"/>
    </xf>
    <xf numFmtId="0" fontId="23" fillId="3" borderId="28" xfId="0" applyFont="1" applyFill="1" applyBorder="1" applyAlignment="1" applyProtection="1">
      <alignment horizontal="left" vertical="center" wrapText="1"/>
    </xf>
    <xf numFmtId="0" fontId="23" fillId="17" borderId="27" xfId="0" applyFont="1" applyFill="1" applyBorder="1" applyAlignment="1" applyProtection="1">
      <alignment horizontal="left" vertical="center" wrapText="1"/>
    </xf>
    <xf numFmtId="0" fontId="23" fillId="17" borderId="31" xfId="0" applyFont="1" applyFill="1" applyBorder="1" applyAlignment="1" applyProtection="1">
      <alignment horizontal="left" vertical="center" wrapText="1"/>
    </xf>
    <xf numFmtId="0" fontId="23" fillId="17" borderId="28" xfId="0" applyFont="1" applyFill="1" applyBorder="1" applyAlignment="1" applyProtection="1">
      <alignment horizontal="left" vertical="center" wrapText="1"/>
    </xf>
    <xf numFmtId="0" fontId="21" fillId="13" borderId="16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</cellXfs>
  <cellStyles count="8">
    <cellStyle name="Hyperlink_Kalenderwochen 2016" xfId="3" xr:uid="{00000000-0005-0000-0000-000000000000}"/>
    <cellStyle name="Komma" xfId="1" builtinId="3"/>
    <cellStyle name="Prozent" xfId="5" builtinId="5"/>
    <cellStyle name="Standard" xfId="0" builtinId="0"/>
    <cellStyle name="Standard 2" xfId="2" xr:uid="{00000000-0005-0000-0000-000004000000}"/>
    <cellStyle name="Standard 3" xfId="6" xr:uid="{00000000-0005-0000-0000-000005000000}"/>
    <cellStyle name="Standard 4" xfId="7" xr:uid="{00000000-0005-0000-0000-000006000000}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alenderpedia.d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abSelected="1" zoomScale="80" zoomScaleNormal="80" workbookViewId="0">
      <selection activeCell="C11" sqref="C11"/>
    </sheetView>
  </sheetViews>
  <sheetFormatPr baseColWidth="10" defaultRowHeight="15"/>
  <cols>
    <col min="1" max="1" width="55.1640625" customWidth="1"/>
    <col min="2" max="2" width="89.5" customWidth="1"/>
    <col min="3" max="3" width="12.1640625" bestFit="1" customWidth="1"/>
  </cols>
  <sheetData>
    <row r="1" spans="1:3" ht="20" thickBot="1">
      <c r="A1" s="213"/>
      <c r="B1" s="213"/>
      <c r="C1" s="213"/>
    </row>
    <row r="2" spans="1:3" s="2" customFormat="1" ht="20" thickBot="1">
      <c r="A2" s="64" t="s">
        <v>433</v>
      </c>
      <c r="B2" s="65"/>
      <c r="C2" s="66"/>
    </row>
    <row r="3" spans="1:3" ht="16" thickBot="1">
      <c r="A3" s="5"/>
      <c r="B3" s="5"/>
      <c r="C3" s="5"/>
    </row>
    <row r="4" spans="1:3" ht="22.5" customHeight="1" thickBot="1">
      <c r="A4" s="79" t="s">
        <v>0</v>
      </c>
      <c r="B4" s="80"/>
      <c r="C4" s="81"/>
    </row>
    <row r="5" spans="1:3" ht="16" thickBot="1">
      <c r="A5" s="5"/>
      <c r="B5" s="5"/>
      <c r="C5" s="5"/>
    </row>
    <row r="6" spans="1:3" ht="51" customHeight="1" thickBot="1">
      <c r="A6" s="70" t="s">
        <v>31</v>
      </c>
      <c r="B6" s="214"/>
      <c r="C6" s="215"/>
    </row>
    <row r="7" spans="1:3" ht="30" customHeight="1" thickBot="1">
      <c r="A7" s="71" t="s">
        <v>2</v>
      </c>
      <c r="B7" s="216"/>
      <c r="C7" s="215"/>
    </row>
    <row r="8" spans="1:3" ht="30" customHeight="1" thickBot="1">
      <c r="A8" s="71" t="s">
        <v>3</v>
      </c>
      <c r="B8" s="216"/>
      <c r="C8" s="215"/>
    </row>
    <row r="9" spans="1:3" ht="16" thickBot="1">
      <c r="A9" s="77"/>
      <c r="B9" s="77"/>
      <c r="C9" s="77"/>
    </row>
    <row r="10" spans="1:3" ht="35" customHeight="1" thickBot="1">
      <c r="A10" s="82" t="s">
        <v>4</v>
      </c>
      <c r="B10" s="83" t="s">
        <v>520</v>
      </c>
      <c r="C10" s="83" t="s">
        <v>5</v>
      </c>
    </row>
    <row r="11" spans="1:3" ht="20" customHeight="1" thickBot="1">
      <c r="A11" s="71">
        <v>1</v>
      </c>
      <c r="B11" s="72" t="s">
        <v>6</v>
      </c>
      <c r="C11" s="336" t="s">
        <v>5</v>
      </c>
    </row>
    <row r="12" spans="1:3" ht="20" customHeight="1" thickBot="1">
      <c r="A12" s="84" t="s">
        <v>26</v>
      </c>
      <c r="B12" s="85" t="s">
        <v>7</v>
      </c>
      <c r="C12" s="4"/>
    </row>
    <row r="13" spans="1:3" ht="18" thickBot="1">
      <c r="A13" s="76"/>
      <c r="B13" s="77"/>
      <c r="C13" s="86"/>
    </row>
    <row r="14" spans="1:3" ht="48" customHeight="1" thickBot="1">
      <c r="A14" s="87">
        <v>2</v>
      </c>
      <c r="B14" s="88" t="s">
        <v>21</v>
      </c>
      <c r="C14" s="89" t="str">
        <f>IF(ISERROR(ROUND(C11/C12,2)),"",ROUND(C11/C12,2))</f>
        <v/>
      </c>
    </row>
    <row r="15" spans="1:3">
      <c r="A15" s="77"/>
      <c r="B15" s="77"/>
      <c r="C15" s="77"/>
    </row>
    <row r="16" spans="1:3" ht="7.5" customHeight="1">
      <c r="A16" s="5"/>
      <c r="B16" s="5"/>
      <c r="C16" s="5"/>
    </row>
    <row r="17" spans="1:3" ht="27" customHeight="1">
      <c r="A17" s="78" t="s">
        <v>18</v>
      </c>
      <c r="B17" s="5"/>
      <c r="C17" s="5"/>
    </row>
    <row r="18" spans="1:3" ht="39" customHeight="1">
      <c r="A18" s="78" t="s">
        <v>19</v>
      </c>
      <c r="B18" s="212" t="s">
        <v>27</v>
      </c>
      <c r="C18" s="212"/>
    </row>
    <row r="19" spans="1:3" ht="39" customHeight="1">
      <c r="A19" s="78" t="s">
        <v>20</v>
      </c>
      <c r="B19" s="212" t="s">
        <v>27</v>
      </c>
      <c r="C19" s="212"/>
    </row>
    <row r="20" spans="1:3" ht="39" customHeight="1">
      <c r="A20" s="78" t="s">
        <v>503</v>
      </c>
      <c r="B20" s="212" t="s">
        <v>27</v>
      </c>
      <c r="C20" s="212"/>
    </row>
    <row r="100" spans="24:24">
      <c r="X100" s="90" t="s">
        <v>435</v>
      </c>
    </row>
  </sheetData>
  <sheetProtection algorithmName="SHA-512" hashValue="gnNcYb007Rwd+piT/nvZJbhu9ZtcTEE2Uc3//WjNRG11W6GQbUSKF9UQAX9irf/kXUY5gynen8uO3rZICUPsuA==" saltValue="B9fVv3f2277CQbEdnypi8Q==" spinCount="100000" sheet="1" objects="1" scenarios="1"/>
  <dataConsolidate/>
  <mergeCells count="7">
    <mergeCell ref="B20:C20"/>
    <mergeCell ref="B19:C19"/>
    <mergeCell ref="A1:C1"/>
    <mergeCell ref="B6:C6"/>
    <mergeCell ref="B7:C7"/>
    <mergeCell ref="B8:C8"/>
    <mergeCell ref="B18:C18"/>
  </mergeCells>
  <pageMargins left="0" right="0" top="0.78740157480314965" bottom="0.78740157480314965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5"/>
  <sheetViews>
    <sheetView showGridLines="0" topLeftCell="A22" workbookViewId="0">
      <selection activeCell="B42" sqref="B42:D42"/>
    </sheetView>
  </sheetViews>
  <sheetFormatPr baseColWidth="10" defaultColWidth="9.1640625" defaultRowHeight="13"/>
  <cols>
    <col min="1" max="1" width="12.5" style="10" customWidth="1"/>
    <col min="2" max="8" width="9.1640625" style="10"/>
    <col min="9" max="9" width="7.5" style="10" customWidth="1"/>
    <col min="10" max="16384" width="9.1640625" style="10"/>
  </cols>
  <sheetData>
    <row r="1" spans="1:9" ht="34.5" customHeight="1">
      <c r="A1" s="8">
        <v>2020</v>
      </c>
      <c r="B1" s="9"/>
      <c r="C1" s="9"/>
      <c r="D1" s="9"/>
      <c r="E1" s="9"/>
      <c r="F1" s="9"/>
      <c r="G1" s="9"/>
      <c r="H1" s="9"/>
    </row>
    <row r="2" spans="1:9" ht="15.75" customHeight="1">
      <c r="A2" s="11" t="s">
        <v>29</v>
      </c>
      <c r="B2" s="12" t="s">
        <v>33</v>
      </c>
      <c r="C2" s="12" t="s">
        <v>34</v>
      </c>
      <c r="D2" s="12" t="s">
        <v>35</v>
      </c>
      <c r="E2" s="12" t="s">
        <v>36</v>
      </c>
      <c r="F2" s="12" t="s">
        <v>37</v>
      </c>
      <c r="G2" s="13" t="s">
        <v>38</v>
      </c>
      <c r="H2" s="14" t="s">
        <v>39</v>
      </c>
      <c r="I2" s="15"/>
    </row>
    <row r="3" spans="1:9" ht="15.75" customHeight="1">
      <c r="A3" s="17"/>
      <c r="B3" s="18"/>
      <c r="C3" s="18"/>
      <c r="D3" s="19" t="s">
        <v>40</v>
      </c>
      <c r="E3" s="20" t="s">
        <v>41</v>
      </c>
      <c r="F3" s="21" t="s">
        <v>42</v>
      </c>
      <c r="G3" s="22" t="s">
        <v>43</v>
      </c>
      <c r="H3" s="23" t="s">
        <v>44</v>
      </c>
      <c r="I3" s="16"/>
    </row>
    <row r="4" spans="1:9" ht="15.75" customHeight="1">
      <c r="A4" s="17"/>
      <c r="B4" s="21" t="s">
        <v>52</v>
      </c>
      <c r="C4" s="21" t="s">
        <v>53</v>
      </c>
      <c r="D4" s="21" t="s">
        <v>54</v>
      </c>
      <c r="E4" s="21" t="s">
        <v>55</v>
      </c>
      <c r="F4" s="21" t="s">
        <v>56</v>
      </c>
      <c r="G4" s="22" t="s">
        <v>57</v>
      </c>
      <c r="H4" s="23" t="s">
        <v>58</v>
      </c>
      <c r="I4" s="16"/>
    </row>
    <row r="5" spans="1:9" ht="15.75" customHeight="1">
      <c r="A5" s="17"/>
      <c r="B5" s="21" t="s">
        <v>66</v>
      </c>
      <c r="C5" s="21" t="s">
        <v>67</v>
      </c>
      <c r="D5" s="21" t="s">
        <v>68</v>
      </c>
      <c r="E5" s="21" t="s">
        <v>69</v>
      </c>
      <c r="F5" s="21" t="s">
        <v>70</v>
      </c>
      <c r="G5" s="22" t="s">
        <v>71</v>
      </c>
      <c r="H5" s="23" t="s">
        <v>72</v>
      </c>
      <c r="I5" s="16"/>
    </row>
    <row r="6" spans="1:9" ht="15.75" customHeight="1">
      <c r="A6" s="17"/>
      <c r="B6" s="21" t="s">
        <v>80</v>
      </c>
      <c r="C6" s="21" t="s">
        <v>81</v>
      </c>
      <c r="D6" s="21" t="s">
        <v>82</v>
      </c>
      <c r="E6" s="21" t="s">
        <v>83</v>
      </c>
      <c r="F6" s="21" t="s">
        <v>84</v>
      </c>
      <c r="G6" s="22" t="s">
        <v>85</v>
      </c>
      <c r="H6" s="23" t="s">
        <v>86</v>
      </c>
      <c r="I6" s="16"/>
    </row>
    <row r="7" spans="1:9" ht="15.75" customHeight="1">
      <c r="A7" s="17"/>
      <c r="B7" s="21" t="s">
        <v>94</v>
      </c>
      <c r="C7" s="21" t="s">
        <v>95</v>
      </c>
      <c r="D7" s="21" t="s">
        <v>96</v>
      </c>
      <c r="E7" s="21" t="s">
        <v>97</v>
      </c>
      <c r="F7" s="21" t="s">
        <v>98</v>
      </c>
      <c r="G7" s="22" t="s">
        <v>99</v>
      </c>
      <c r="H7" s="23" t="s">
        <v>100</v>
      </c>
      <c r="I7" s="16"/>
    </row>
    <row r="8" spans="1:9" ht="15.75" customHeight="1">
      <c r="A8" s="17"/>
      <c r="B8" s="21" t="s">
        <v>108</v>
      </c>
      <c r="C8" s="21" t="s">
        <v>109</v>
      </c>
      <c r="D8" s="21" t="s">
        <v>110</v>
      </c>
      <c r="E8" s="21" t="s">
        <v>111</v>
      </c>
      <c r="F8" s="21" t="s">
        <v>112</v>
      </c>
      <c r="G8" s="22" t="s">
        <v>113</v>
      </c>
      <c r="H8" s="23" t="s">
        <v>114</v>
      </c>
      <c r="I8" s="16"/>
    </row>
    <row r="9" spans="1:9" ht="15.75" customHeight="1">
      <c r="A9" s="17"/>
      <c r="B9" s="21" t="s">
        <v>122</v>
      </c>
      <c r="C9" s="21" t="s">
        <v>123</v>
      </c>
      <c r="D9" s="21" t="s">
        <v>124</v>
      </c>
      <c r="E9" s="21" t="s">
        <v>125</v>
      </c>
      <c r="F9" s="21" t="s">
        <v>126</v>
      </c>
      <c r="G9" s="22" t="s">
        <v>127</v>
      </c>
      <c r="H9" s="23" t="s">
        <v>128</v>
      </c>
      <c r="I9" s="16"/>
    </row>
    <row r="10" spans="1:9" ht="15.75" customHeight="1">
      <c r="A10" s="17"/>
      <c r="B10" s="21" t="s">
        <v>136</v>
      </c>
      <c r="C10" s="21" t="s">
        <v>137</v>
      </c>
      <c r="D10" s="21" t="s">
        <v>138</v>
      </c>
      <c r="E10" s="21" t="s">
        <v>139</v>
      </c>
      <c r="F10" s="21" t="s">
        <v>140</v>
      </c>
      <c r="G10" s="22" t="s">
        <v>141</v>
      </c>
      <c r="H10" s="23" t="s">
        <v>142</v>
      </c>
      <c r="I10" s="16"/>
    </row>
    <row r="11" spans="1:9" ht="15.75" customHeight="1">
      <c r="A11" s="17"/>
      <c r="B11" s="21" t="s">
        <v>150</v>
      </c>
      <c r="C11" s="21" t="s">
        <v>151</v>
      </c>
      <c r="D11" s="21" t="s">
        <v>152</v>
      </c>
      <c r="E11" s="21" t="s">
        <v>153</v>
      </c>
      <c r="F11" s="21" t="s">
        <v>154</v>
      </c>
      <c r="G11" s="22" t="s">
        <v>155</v>
      </c>
      <c r="H11" s="23" t="s">
        <v>156</v>
      </c>
      <c r="I11" s="16"/>
    </row>
    <row r="12" spans="1:9" ht="15.75" customHeight="1">
      <c r="A12" s="17"/>
      <c r="B12" s="21" t="s">
        <v>164</v>
      </c>
      <c r="C12" s="21" t="s">
        <v>165</v>
      </c>
      <c r="D12" s="21" t="s">
        <v>166</v>
      </c>
      <c r="E12" s="21" t="s">
        <v>167</v>
      </c>
      <c r="F12" s="21" t="s">
        <v>168</v>
      </c>
      <c r="G12" s="22" t="s">
        <v>169</v>
      </c>
      <c r="H12" s="23" t="s">
        <v>170</v>
      </c>
      <c r="I12" s="16"/>
    </row>
    <row r="13" spans="1:9" ht="15.75" customHeight="1">
      <c r="A13" s="17"/>
      <c r="B13" s="21" t="s">
        <v>178</v>
      </c>
      <c r="C13" s="21" t="s">
        <v>179</v>
      </c>
      <c r="D13" s="21" t="s">
        <v>180</v>
      </c>
      <c r="E13" s="21" t="s">
        <v>181</v>
      </c>
      <c r="F13" s="21" t="s">
        <v>182</v>
      </c>
      <c r="G13" s="22" t="s">
        <v>183</v>
      </c>
      <c r="H13" s="23" t="s">
        <v>184</v>
      </c>
      <c r="I13" s="16"/>
    </row>
    <row r="14" spans="1:9" ht="15.75" customHeight="1">
      <c r="A14" s="27"/>
      <c r="B14" s="21" t="s">
        <v>192</v>
      </c>
      <c r="C14" s="21" t="s">
        <v>193</v>
      </c>
      <c r="D14" s="21" t="s">
        <v>194</v>
      </c>
      <c r="E14" s="21" t="s">
        <v>195</v>
      </c>
      <c r="F14" s="21" t="s">
        <v>196</v>
      </c>
      <c r="G14" s="22" t="s">
        <v>197</v>
      </c>
      <c r="H14" s="23" t="s">
        <v>198</v>
      </c>
      <c r="I14" s="16"/>
    </row>
    <row r="15" spans="1:9" ht="15.75" customHeight="1">
      <c r="A15" s="27"/>
      <c r="B15" s="21" t="s">
        <v>206</v>
      </c>
      <c r="C15" s="21" t="s">
        <v>207</v>
      </c>
      <c r="D15" s="21" t="s">
        <v>208</v>
      </c>
      <c r="E15" s="21" t="s">
        <v>209</v>
      </c>
      <c r="F15" s="21" t="s">
        <v>210</v>
      </c>
      <c r="G15" s="22" t="s">
        <v>211</v>
      </c>
      <c r="H15" s="23" t="s">
        <v>212</v>
      </c>
      <c r="I15" s="16"/>
    </row>
    <row r="16" spans="1:9" ht="15.75" customHeight="1">
      <c r="A16" s="27"/>
      <c r="B16" s="21" t="s">
        <v>220</v>
      </c>
      <c r="C16" s="21" t="s">
        <v>221</v>
      </c>
      <c r="D16" s="21" t="s">
        <v>222</v>
      </c>
      <c r="E16" s="21" t="s">
        <v>223</v>
      </c>
      <c r="F16" s="21" t="s">
        <v>224</v>
      </c>
      <c r="G16" s="22" t="s">
        <v>225</v>
      </c>
      <c r="H16" s="23" t="s">
        <v>226</v>
      </c>
      <c r="I16" s="16"/>
    </row>
    <row r="17" spans="1:9" ht="15.75" customHeight="1">
      <c r="A17" s="27"/>
      <c r="B17" s="21" t="s">
        <v>234</v>
      </c>
      <c r="C17" s="21" t="s">
        <v>235</v>
      </c>
      <c r="D17" s="21" t="s">
        <v>236</v>
      </c>
      <c r="E17" s="21" t="s">
        <v>237</v>
      </c>
      <c r="F17" s="19" t="s">
        <v>238</v>
      </c>
      <c r="G17" s="22" t="s">
        <v>239</v>
      </c>
      <c r="H17" s="23" t="s">
        <v>240</v>
      </c>
      <c r="I17" s="16"/>
    </row>
    <row r="18" spans="1:9" ht="15.75" customHeight="1">
      <c r="A18" s="27"/>
      <c r="B18" s="19" t="s">
        <v>248</v>
      </c>
      <c r="C18" s="21" t="s">
        <v>249</v>
      </c>
      <c r="D18" s="21" t="s">
        <v>250</v>
      </c>
      <c r="E18" s="21" t="s">
        <v>251</v>
      </c>
      <c r="F18" s="21" t="s">
        <v>252</v>
      </c>
      <c r="G18" s="22" t="s">
        <v>253</v>
      </c>
      <c r="H18" s="23" t="s">
        <v>254</v>
      </c>
      <c r="I18" s="16"/>
    </row>
    <row r="19" spans="1:9" ht="15.75" customHeight="1">
      <c r="A19" s="27"/>
      <c r="B19" s="21" t="s">
        <v>262</v>
      </c>
      <c r="C19" s="21" t="s">
        <v>263</v>
      </c>
      <c r="D19" s="21" t="s">
        <v>264</v>
      </c>
      <c r="E19" s="21" t="s">
        <v>265</v>
      </c>
      <c r="F19" s="21" t="s">
        <v>266</v>
      </c>
      <c r="G19" s="22" t="s">
        <v>267</v>
      </c>
      <c r="H19" s="23" t="s">
        <v>268</v>
      </c>
      <c r="I19" s="16"/>
    </row>
    <row r="20" spans="1:9" ht="15.75" customHeight="1">
      <c r="A20" s="27"/>
      <c r="B20" s="21" t="s">
        <v>276</v>
      </c>
      <c r="C20" s="21" t="s">
        <v>277</v>
      </c>
      <c r="D20" s="24" t="s">
        <v>278</v>
      </c>
      <c r="E20" s="21" t="s">
        <v>279</v>
      </c>
      <c r="F20" s="19" t="s">
        <v>280</v>
      </c>
      <c r="G20" s="22" t="s">
        <v>281</v>
      </c>
      <c r="H20" s="23" t="s">
        <v>282</v>
      </c>
      <c r="I20" s="16"/>
    </row>
    <row r="21" spans="1:9" ht="15.75" customHeight="1">
      <c r="A21" s="27"/>
      <c r="B21" s="21" t="s">
        <v>290</v>
      </c>
      <c r="C21" s="21" t="s">
        <v>291</v>
      </c>
      <c r="D21" s="21" t="s">
        <v>292</v>
      </c>
      <c r="E21" s="21" t="s">
        <v>293</v>
      </c>
      <c r="F21" s="21" t="s">
        <v>294</v>
      </c>
      <c r="G21" s="22" t="s">
        <v>295</v>
      </c>
      <c r="H21" s="23" t="s">
        <v>296</v>
      </c>
      <c r="I21" s="16"/>
    </row>
    <row r="22" spans="1:9" ht="15.75" customHeight="1">
      <c r="A22" s="27"/>
      <c r="B22" s="21" t="s">
        <v>304</v>
      </c>
      <c r="C22" s="21" t="s">
        <v>305</v>
      </c>
      <c r="D22" s="21" t="s">
        <v>306</v>
      </c>
      <c r="E22" s="21" t="s">
        <v>307</v>
      </c>
      <c r="F22" s="21" t="s">
        <v>308</v>
      </c>
      <c r="G22" s="22" t="s">
        <v>309</v>
      </c>
      <c r="H22" s="23" t="s">
        <v>310</v>
      </c>
      <c r="I22" s="16"/>
    </row>
    <row r="23" spans="1:9" ht="15.75" customHeight="1">
      <c r="A23" s="27"/>
      <c r="B23" s="21" t="s">
        <v>318</v>
      </c>
      <c r="C23" s="21" t="s">
        <v>319</v>
      </c>
      <c r="D23" s="21" t="s">
        <v>320</v>
      </c>
      <c r="E23" s="19" t="s">
        <v>321</v>
      </c>
      <c r="F23" s="21" t="s">
        <v>322</v>
      </c>
      <c r="G23" s="22" t="s">
        <v>323</v>
      </c>
      <c r="H23" s="23" t="s">
        <v>324</v>
      </c>
      <c r="I23" s="16"/>
    </row>
    <row r="24" spans="1:9" ht="15.75" customHeight="1">
      <c r="A24" s="27"/>
      <c r="B24" s="21" t="s">
        <v>332</v>
      </c>
      <c r="C24" s="21" t="s">
        <v>333</v>
      </c>
      <c r="D24" s="21" t="s">
        <v>334</v>
      </c>
      <c r="E24" s="21" t="s">
        <v>335</v>
      </c>
      <c r="F24" s="21" t="s">
        <v>336</v>
      </c>
      <c r="G24" s="22" t="s">
        <v>337</v>
      </c>
      <c r="H24" s="23" t="s">
        <v>338</v>
      </c>
      <c r="I24" s="16"/>
    </row>
    <row r="25" spans="1:9" ht="15.75" customHeight="1">
      <c r="A25" s="27"/>
      <c r="B25" s="19" t="s">
        <v>346</v>
      </c>
      <c r="C25" s="21" t="s">
        <v>347</v>
      </c>
      <c r="D25" s="21" t="s">
        <v>348</v>
      </c>
      <c r="E25" s="21" t="s">
        <v>349</v>
      </c>
      <c r="F25" s="21" t="s">
        <v>350</v>
      </c>
      <c r="G25" s="22" t="s">
        <v>351</v>
      </c>
      <c r="H25" s="23" t="s">
        <v>352</v>
      </c>
      <c r="I25" s="16"/>
    </row>
    <row r="26" spans="1:9" ht="15.75" customHeight="1">
      <c r="A26" s="27"/>
      <c r="B26" s="21" t="s">
        <v>360</v>
      </c>
      <c r="C26" s="21" t="s">
        <v>361</v>
      </c>
      <c r="D26" s="21" t="s">
        <v>362</v>
      </c>
      <c r="E26" s="21" t="s">
        <v>363</v>
      </c>
      <c r="F26" s="21" t="s">
        <v>364</v>
      </c>
      <c r="G26" s="22" t="s">
        <v>365</v>
      </c>
      <c r="H26" s="23" t="s">
        <v>366</v>
      </c>
      <c r="I26" s="16"/>
    </row>
    <row r="27" spans="1:9" ht="15.75" customHeight="1">
      <c r="A27" s="27"/>
      <c r="B27" s="21" t="s">
        <v>374</v>
      </c>
      <c r="C27" s="21" t="s">
        <v>375</v>
      </c>
      <c r="D27" s="21" t="s">
        <v>376</v>
      </c>
      <c r="E27" s="21" t="s">
        <v>377</v>
      </c>
      <c r="F27" s="21" t="s">
        <v>378</v>
      </c>
      <c r="G27" s="22" t="s">
        <v>379</v>
      </c>
      <c r="H27" s="23" t="s">
        <v>380</v>
      </c>
      <c r="I27" s="16"/>
    </row>
    <row r="28" spans="1:9" ht="15.75" customHeight="1">
      <c r="A28" s="27"/>
      <c r="B28" s="21" t="s">
        <v>388</v>
      </c>
      <c r="C28" s="21" t="s">
        <v>389</v>
      </c>
      <c r="D28" s="21" t="s">
        <v>390</v>
      </c>
      <c r="E28" s="21" t="s">
        <v>391</v>
      </c>
      <c r="F28" s="21" t="s">
        <v>392</v>
      </c>
      <c r="G28" s="22" t="s">
        <v>393</v>
      </c>
      <c r="H28" s="23" t="s">
        <v>394</v>
      </c>
      <c r="I28" s="16"/>
    </row>
    <row r="29" spans="1:9">
      <c r="A29" s="27"/>
      <c r="B29" s="21" t="s">
        <v>45</v>
      </c>
      <c r="C29" s="21" t="s">
        <v>46</v>
      </c>
      <c r="D29" s="21" t="s">
        <v>47</v>
      </c>
      <c r="E29" s="21" t="s">
        <v>48</v>
      </c>
      <c r="F29" s="21" t="s">
        <v>49</v>
      </c>
      <c r="G29" s="22" t="s">
        <v>50</v>
      </c>
      <c r="H29" s="23" t="s">
        <v>51</v>
      </c>
    </row>
    <row r="30" spans="1:9">
      <c r="A30" s="27"/>
      <c r="B30" s="21" t="s">
        <v>59</v>
      </c>
      <c r="C30" s="21" t="s">
        <v>60</v>
      </c>
      <c r="D30" s="21" t="s">
        <v>61</v>
      </c>
      <c r="E30" s="21" t="s">
        <v>62</v>
      </c>
      <c r="F30" s="21" t="s">
        <v>63</v>
      </c>
      <c r="G30" s="22" t="s">
        <v>64</v>
      </c>
      <c r="H30" s="23" t="s">
        <v>65</v>
      </c>
    </row>
    <row r="31" spans="1:9">
      <c r="A31" s="27"/>
      <c r="B31" s="21" t="s">
        <v>73</v>
      </c>
      <c r="C31" s="21" t="s">
        <v>74</v>
      </c>
      <c r="D31" s="21" t="s">
        <v>75</v>
      </c>
      <c r="E31" s="21" t="s">
        <v>76</v>
      </c>
      <c r="F31" s="21" t="s">
        <v>77</v>
      </c>
      <c r="G31" s="22" t="s">
        <v>78</v>
      </c>
      <c r="H31" s="23" t="s">
        <v>79</v>
      </c>
    </row>
    <row r="32" spans="1:9">
      <c r="A32" s="27"/>
      <c r="B32" s="21" t="s">
        <v>87</v>
      </c>
      <c r="C32" s="21" t="s">
        <v>88</v>
      </c>
      <c r="D32" s="21" t="s">
        <v>89</v>
      </c>
      <c r="E32" s="21" t="s">
        <v>90</v>
      </c>
      <c r="F32" s="21" t="s">
        <v>91</v>
      </c>
      <c r="G32" s="22" t="s">
        <v>92</v>
      </c>
      <c r="H32" s="23" t="s">
        <v>93</v>
      </c>
    </row>
    <row r="33" spans="1:8">
      <c r="A33" s="27"/>
      <c r="B33" s="21" t="s">
        <v>101</v>
      </c>
      <c r="C33" s="21" t="s">
        <v>102</v>
      </c>
      <c r="D33" s="21" t="s">
        <v>103</v>
      </c>
      <c r="E33" s="21" t="s">
        <v>104</v>
      </c>
      <c r="F33" s="21" t="s">
        <v>105</v>
      </c>
      <c r="G33" s="22" t="s">
        <v>106</v>
      </c>
      <c r="H33" s="23" t="s">
        <v>107</v>
      </c>
    </row>
    <row r="34" spans="1:8">
      <c r="A34" s="27"/>
      <c r="B34" s="21" t="s">
        <v>115</v>
      </c>
      <c r="C34" s="21" t="s">
        <v>116</v>
      </c>
      <c r="D34" s="21" t="s">
        <v>117</v>
      </c>
      <c r="E34" s="21" t="s">
        <v>118</v>
      </c>
      <c r="F34" s="21" t="s">
        <v>119</v>
      </c>
      <c r="G34" s="22" t="s">
        <v>120</v>
      </c>
      <c r="H34" s="23" t="s">
        <v>121</v>
      </c>
    </row>
    <row r="35" spans="1:8">
      <c r="A35" s="27"/>
      <c r="B35" s="21" t="s">
        <v>129</v>
      </c>
      <c r="C35" s="21" t="s">
        <v>130</v>
      </c>
      <c r="D35" s="21" t="s">
        <v>131</v>
      </c>
      <c r="E35" s="21" t="s">
        <v>132</v>
      </c>
      <c r="F35" s="21" t="s">
        <v>133</v>
      </c>
      <c r="G35" s="22" t="s">
        <v>134</v>
      </c>
      <c r="H35" s="23" t="s">
        <v>135</v>
      </c>
    </row>
    <row r="36" spans="1:8">
      <c r="A36" s="27"/>
      <c r="B36" s="21" t="s">
        <v>143</v>
      </c>
      <c r="C36" s="21" t="s">
        <v>144</v>
      </c>
      <c r="D36" s="21" t="s">
        <v>145</v>
      </c>
      <c r="E36" s="21" t="s">
        <v>146</v>
      </c>
      <c r="F36" s="21" t="s">
        <v>147</v>
      </c>
      <c r="G36" s="22" t="s">
        <v>148</v>
      </c>
      <c r="H36" s="23" t="s">
        <v>149</v>
      </c>
    </row>
    <row r="37" spans="1:8">
      <c r="A37" s="27"/>
      <c r="B37" s="21" t="s">
        <v>157</v>
      </c>
      <c r="C37" s="21" t="s">
        <v>158</v>
      </c>
      <c r="D37" s="21" t="s">
        <v>159</v>
      </c>
      <c r="E37" s="21" t="s">
        <v>160</v>
      </c>
      <c r="F37" s="21" t="s">
        <v>161</v>
      </c>
      <c r="G37" s="22" t="s">
        <v>162</v>
      </c>
      <c r="H37" s="23" t="s">
        <v>163</v>
      </c>
    </row>
    <row r="38" spans="1:8">
      <c r="A38" s="27"/>
      <c r="B38" s="21" t="s">
        <v>171</v>
      </c>
      <c r="C38" s="21" t="s">
        <v>172</v>
      </c>
      <c r="D38" s="21" t="s">
        <v>173</v>
      </c>
      <c r="E38" s="21" t="s">
        <v>174</v>
      </c>
      <c r="F38" s="21" t="s">
        <v>175</v>
      </c>
      <c r="G38" s="22" t="s">
        <v>176</v>
      </c>
      <c r="H38" s="23" t="s">
        <v>177</v>
      </c>
    </row>
    <row r="39" spans="1:8">
      <c r="A39" s="27"/>
      <c r="B39" s="21" t="s">
        <v>185</v>
      </c>
      <c r="C39" s="21" t="s">
        <v>186</v>
      </c>
      <c r="D39" s="21" t="s">
        <v>187</v>
      </c>
      <c r="E39" s="21" t="s">
        <v>188</v>
      </c>
      <c r="F39" s="21" t="s">
        <v>189</v>
      </c>
      <c r="G39" s="22" t="s">
        <v>190</v>
      </c>
      <c r="H39" s="23" t="s">
        <v>191</v>
      </c>
    </row>
    <row r="40" spans="1:8">
      <c r="A40" s="27"/>
      <c r="B40" s="21" t="s">
        <v>199</v>
      </c>
      <c r="C40" s="21" t="s">
        <v>200</v>
      </c>
      <c r="D40" s="21" t="s">
        <v>201</v>
      </c>
      <c r="E40" s="21" t="s">
        <v>202</v>
      </c>
      <c r="F40" s="21" t="s">
        <v>203</v>
      </c>
      <c r="G40" s="22" t="s">
        <v>204</v>
      </c>
      <c r="H40" s="23" t="s">
        <v>205</v>
      </c>
    </row>
    <row r="41" spans="1:8">
      <c r="A41" s="27"/>
      <c r="B41" s="21" t="s">
        <v>213</v>
      </c>
      <c r="C41" s="21" t="s">
        <v>214</v>
      </c>
      <c r="D41" s="21" t="s">
        <v>215</v>
      </c>
      <c r="E41" s="21" t="s">
        <v>216</v>
      </c>
      <c r="F41" s="21" t="s">
        <v>217</v>
      </c>
      <c r="G41" s="22" t="s">
        <v>218</v>
      </c>
      <c r="H41" s="23" t="s">
        <v>219</v>
      </c>
    </row>
    <row r="42" spans="1:8">
      <c r="A42" s="27">
        <v>40</v>
      </c>
      <c r="B42" s="21" t="s">
        <v>227</v>
      </c>
      <c r="C42" s="21" t="s">
        <v>228</v>
      </c>
      <c r="D42" s="21" t="s">
        <v>229</v>
      </c>
      <c r="E42" s="24" t="s">
        <v>230</v>
      </c>
      <c r="F42" s="21" t="s">
        <v>231</v>
      </c>
      <c r="G42" s="19" t="s">
        <v>232</v>
      </c>
      <c r="H42" s="23" t="s">
        <v>233</v>
      </c>
    </row>
    <row r="43" spans="1:8">
      <c r="A43" s="17">
        <v>41</v>
      </c>
      <c r="B43" s="21" t="s">
        <v>241</v>
      </c>
      <c r="C43" s="21" t="s">
        <v>242</v>
      </c>
      <c r="D43" s="21" t="s">
        <v>243</v>
      </c>
      <c r="E43" s="21" t="s">
        <v>244</v>
      </c>
      <c r="F43" s="21" t="s">
        <v>245</v>
      </c>
      <c r="G43" s="22" t="s">
        <v>246</v>
      </c>
      <c r="H43" s="23" t="s">
        <v>247</v>
      </c>
    </row>
    <row r="44" spans="1:8">
      <c r="A44" s="17">
        <v>42</v>
      </c>
      <c r="B44" s="21" t="s">
        <v>255</v>
      </c>
      <c r="C44" s="21" t="s">
        <v>256</v>
      </c>
      <c r="D44" s="21" t="s">
        <v>257</v>
      </c>
      <c r="E44" s="21" t="s">
        <v>258</v>
      </c>
      <c r="F44" s="21" t="s">
        <v>259</v>
      </c>
      <c r="G44" s="22" t="s">
        <v>260</v>
      </c>
      <c r="H44" s="23" t="s">
        <v>261</v>
      </c>
    </row>
    <row r="45" spans="1:8">
      <c r="A45" s="17">
        <v>43</v>
      </c>
      <c r="B45" s="21" t="s">
        <v>269</v>
      </c>
      <c r="C45" s="21" t="s">
        <v>270</v>
      </c>
      <c r="D45" s="21" t="s">
        <v>271</v>
      </c>
      <c r="E45" s="21" t="s">
        <v>272</v>
      </c>
      <c r="F45" s="21" t="s">
        <v>273</v>
      </c>
      <c r="G45" s="22" t="s">
        <v>274</v>
      </c>
      <c r="H45" s="23" t="s">
        <v>275</v>
      </c>
    </row>
    <row r="46" spans="1:8">
      <c r="A46" s="17">
        <v>44</v>
      </c>
      <c r="B46" s="21" t="s">
        <v>283</v>
      </c>
      <c r="C46" s="21" t="s">
        <v>284</v>
      </c>
      <c r="D46" s="21" t="s">
        <v>285</v>
      </c>
      <c r="E46" s="21" t="s">
        <v>286</v>
      </c>
      <c r="F46" s="21" t="s">
        <v>287</v>
      </c>
      <c r="G46" s="22" t="s">
        <v>288</v>
      </c>
      <c r="H46" s="23" t="s">
        <v>289</v>
      </c>
    </row>
    <row r="47" spans="1:8">
      <c r="A47" s="17">
        <v>45</v>
      </c>
      <c r="B47" s="21" t="s">
        <v>297</v>
      </c>
      <c r="C47" s="21" t="s">
        <v>298</v>
      </c>
      <c r="D47" s="21" t="s">
        <v>299</v>
      </c>
      <c r="E47" s="21" t="s">
        <v>300</v>
      </c>
      <c r="F47" s="21" t="s">
        <v>301</v>
      </c>
      <c r="G47" s="22" t="s">
        <v>302</v>
      </c>
      <c r="H47" s="23" t="s">
        <v>303</v>
      </c>
    </row>
    <row r="48" spans="1:8">
      <c r="A48" s="17">
        <v>46</v>
      </c>
      <c r="B48" s="21" t="s">
        <v>311</v>
      </c>
      <c r="C48" s="21" t="s">
        <v>312</v>
      </c>
      <c r="D48" s="21" t="s">
        <v>313</v>
      </c>
      <c r="E48" s="21" t="s">
        <v>314</v>
      </c>
      <c r="F48" s="21" t="s">
        <v>315</v>
      </c>
      <c r="G48" s="22" t="s">
        <v>316</v>
      </c>
      <c r="H48" s="23" t="s">
        <v>317</v>
      </c>
    </row>
    <row r="49" spans="1:8">
      <c r="A49" s="17">
        <v>47</v>
      </c>
      <c r="B49" s="21" t="s">
        <v>325</v>
      </c>
      <c r="C49" s="21" t="s">
        <v>326</v>
      </c>
      <c r="D49" s="21" t="s">
        <v>327</v>
      </c>
      <c r="E49" s="21" t="s">
        <v>328</v>
      </c>
      <c r="F49" s="21" t="s">
        <v>329</v>
      </c>
      <c r="G49" s="22" t="s">
        <v>330</v>
      </c>
      <c r="H49" s="23" t="s">
        <v>331</v>
      </c>
    </row>
    <row r="50" spans="1:8">
      <c r="A50" s="17"/>
      <c r="B50" s="21" t="s">
        <v>339</v>
      </c>
      <c r="C50" s="21" t="s">
        <v>340</v>
      </c>
      <c r="D50" s="21" t="s">
        <v>341</v>
      </c>
      <c r="E50" s="21" t="s">
        <v>342</v>
      </c>
      <c r="F50" s="21" t="s">
        <v>343</v>
      </c>
      <c r="G50" s="22" t="s">
        <v>344</v>
      </c>
      <c r="H50" s="23" t="s">
        <v>345</v>
      </c>
    </row>
    <row r="51" spans="1:8">
      <c r="A51" s="17"/>
      <c r="B51" s="21" t="s">
        <v>353</v>
      </c>
      <c r="C51" s="21" t="s">
        <v>354</v>
      </c>
      <c r="D51" s="21" t="s">
        <v>355</v>
      </c>
      <c r="E51" s="21" t="s">
        <v>356</v>
      </c>
      <c r="F51" s="21" t="s">
        <v>357</v>
      </c>
      <c r="G51" s="22" t="s">
        <v>358</v>
      </c>
      <c r="H51" s="23" t="s">
        <v>359</v>
      </c>
    </row>
    <row r="52" spans="1:8">
      <c r="A52" s="17"/>
      <c r="B52" s="21" t="s">
        <v>367</v>
      </c>
      <c r="C52" s="21" t="s">
        <v>368</v>
      </c>
      <c r="D52" s="21" t="s">
        <v>369</v>
      </c>
      <c r="E52" s="21" t="s">
        <v>370</v>
      </c>
      <c r="F52" s="21" t="s">
        <v>371</v>
      </c>
      <c r="G52" s="22" t="s">
        <v>372</v>
      </c>
      <c r="H52" s="23" t="s">
        <v>373</v>
      </c>
    </row>
    <row r="53" spans="1:8">
      <c r="A53" s="17"/>
      <c r="B53" s="21" t="s">
        <v>381</v>
      </c>
      <c r="C53" s="21" t="s">
        <v>382</v>
      </c>
      <c r="D53" s="21" t="s">
        <v>383</v>
      </c>
      <c r="E53" s="21" t="s">
        <v>384</v>
      </c>
      <c r="F53" s="21" t="s">
        <v>385</v>
      </c>
      <c r="G53" s="22" t="s">
        <v>386</v>
      </c>
      <c r="H53" s="23" t="s">
        <v>387</v>
      </c>
    </row>
    <row r="54" spans="1:8">
      <c r="A54" s="17"/>
      <c r="B54" s="21" t="s">
        <v>395</v>
      </c>
      <c r="C54" s="21" t="s">
        <v>396</v>
      </c>
      <c r="D54" s="24" t="s">
        <v>397</v>
      </c>
      <c r="E54" s="21" t="s">
        <v>398</v>
      </c>
      <c r="F54" s="19" t="s">
        <v>399</v>
      </c>
      <c r="G54" s="19" t="s">
        <v>400</v>
      </c>
      <c r="H54" s="23" t="s">
        <v>401</v>
      </c>
    </row>
    <row r="55" spans="1:8">
      <c r="A55" s="17"/>
      <c r="B55" s="21" t="s">
        <v>402</v>
      </c>
      <c r="C55" s="24" t="s">
        <v>403</v>
      </c>
      <c r="D55" s="24" t="s">
        <v>404</v>
      </c>
      <c r="E55" s="24" t="s">
        <v>405</v>
      </c>
      <c r="F55" s="25"/>
      <c r="G55" s="26"/>
      <c r="H55" s="26"/>
    </row>
  </sheetData>
  <hyperlinks>
    <hyperlink ref="G27" r:id="rId1" xr:uid="{00000000-0004-0000-0900-000000000000}"/>
  </hyperlinks>
  <printOptions horizontalCentered="1" verticalCentered="1"/>
  <pageMargins left="0.39370078740157483" right="0.39370078740157483" top="0.31496062992125984" bottom="0.39370078740157483" header="0.31496062992125984" footer="0.39370078740157483"/>
  <pageSetup paperSize="9" scale="93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55"/>
  <sheetViews>
    <sheetView topLeftCell="A21" workbookViewId="0">
      <selection activeCell="K28" sqref="K28:K29"/>
    </sheetView>
  </sheetViews>
  <sheetFormatPr baseColWidth="10" defaultRowHeight="15"/>
  <cols>
    <col min="1" max="1" width="12.1640625" style="28" bestFit="1" customWidth="1"/>
    <col min="2" max="7" width="11.5" style="28"/>
  </cols>
  <sheetData>
    <row r="1" spans="1:8" ht="30">
      <c r="A1" s="8">
        <v>2021</v>
      </c>
    </row>
    <row r="4" spans="1:8">
      <c r="A4">
        <v>1</v>
      </c>
      <c r="B4" s="28">
        <v>44200</v>
      </c>
      <c r="C4" s="28">
        <v>44201</v>
      </c>
      <c r="D4" s="28">
        <v>44202</v>
      </c>
      <c r="E4" s="28">
        <v>44203</v>
      </c>
      <c r="F4" s="28">
        <v>44204</v>
      </c>
      <c r="G4" s="28">
        <v>44205</v>
      </c>
      <c r="H4" s="28">
        <v>44206</v>
      </c>
    </row>
    <row r="5" spans="1:8">
      <c r="A5">
        <v>2</v>
      </c>
      <c r="B5" s="28">
        <v>44207</v>
      </c>
      <c r="C5" s="28">
        <v>44208</v>
      </c>
      <c r="D5" s="28">
        <v>44209</v>
      </c>
      <c r="E5" s="28">
        <v>44210</v>
      </c>
      <c r="F5" s="28">
        <v>44211</v>
      </c>
      <c r="G5" s="28">
        <v>44212</v>
      </c>
      <c r="H5" s="28">
        <v>44213</v>
      </c>
    </row>
    <row r="6" spans="1:8">
      <c r="A6">
        <v>3</v>
      </c>
      <c r="B6" s="28">
        <v>44214</v>
      </c>
      <c r="C6" s="28">
        <v>44215</v>
      </c>
      <c r="D6" s="28">
        <v>44216</v>
      </c>
      <c r="E6" s="28">
        <v>44217</v>
      </c>
      <c r="F6" s="28">
        <v>44218</v>
      </c>
      <c r="G6" s="28">
        <v>44219</v>
      </c>
      <c r="H6" s="28">
        <v>44220</v>
      </c>
    </row>
    <row r="7" spans="1:8">
      <c r="A7">
        <v>4</v>
      </c>
      <c r="B7" s="28">
        <v>44221</v>
      </c>
      <c r="C7" s="28">
        <v>44222</v>
      </c>
      <c r="D7" s="28">
        <v>44223</v>
      </c>
      <c r="E7" s="28">
        <v>44224</v>
      </c>
      <c r="F7" s="28">
        <v>44225</v>
      </c>
      <c r="G7" s="28">
        <v>44226</v>
      </c>
      <c r="H7" s="28">
        <v>44227</v>
      </c>
    </row>
    <row r="8" spans="1:8">
      <c r="A8">
        <v>5</v>
      </c>
      <c r="B8" s="28">
        <v>44228</v>
      </c>
      <c r="C8" s="28">
        <v>44229</v>
      </c>
      <c r="D8" s="28">
        <v>44230</v>
      </c>
      <c r="E8" s="28">
        <v>44231</v>
      </c>
      <c r="F8" s="28">
        <v>44232</v>
      </c>
      <c r="G8" s="28">
        <v>44233</v>
      </c>
      <c r="H8" s="28">
        <v>44234</v>
      </c>
    </row>
    <row r="9" spans="1:8">
      <c r="A9">
        <v>6</v>
      </c>
      <c r="B9" s="28">
        <v>44235</v>
      </c>
      <c r="C9" s="28">
        <v>44236</v>
      </c>
      <c r="D9" s="28">
        <v>44237</v>
      </c>
      <c r="E9" s="28">
        <v>44238</v>
      </c>
      <c r="F9" s="28">
        <v>44239</v>
      </c>
      <c r="G9" s="28">
        <v>44240</v>
      </c>
      <c r="H9" s="28">
        <v>44241</v>
      </c>
    </row>
    <row r="10" spans="1:8">
      <c r="A10">
        <v>7</v>
      </c>
      <c r="B10" s="28">
        <v>44242</v>
      </c>
      <c r="C10" s="28">
        <v>44243</v>
      </c>
      <c r="D10" s="28">
        <v>44244</v>
      </c>
      <c r="E10" s="28">
        <v>44245</v>
      </c>
      <c r="F10" s="28">
        <v>44246</v>
      </c>
      <c r="G10" s="28">
        <v>44247</v>
      </c>
      <c r="H10" s="28">
        <v>44248</v>
      </c>
    </row>
    <row r="11" spans="1:8">
      <c r="A11">
        <v>8</v>
      </c>
      <c r="B11" s="28">
        <v>44249</v>
      </c>
      <c r="C11" s="28">
        <v>44250</v>
      </c>
      <c r="D11" s="28">
        <v>44251</v>
      </c>
      <c r="E11" s="28">
        <v>44252</v>
      </c>
      <c r="F11" s="28">
        <v>44253</v>
      </c>
      <c r="G11" s="28">
        <v>44254</v>
      </c>
      <c r="H11" s="28">
        <v>44255</v>
      </c>
    </row>
    <row r="12" spans="1:8">
      <c r="A12">
        <v>9</v>
      </c>
      <c r="B12" s="28">
        <v>44256</v>
      </c>
      <c r="C12" s="28">
        <v>44257</v>
      </c>
      <c r="D12" s="28">
        <v>44258</v>
      </c>
      <c r="E12" s="28">
        <v>44259</v>
      </c>
      <c r="F12" s="28">
        <v>44260</v>
      </c>
      <c r="G12" s="28">
        <v>44261</v>
      </c>
      <c r="H12" s="28">
        <v>44262</v>
      </c>
    </row>
    <row r="13" spans="1:8">
      <c r="A13">
        <v>10</v>
      </c>
      <c r="B13" s="28">
        <v>44263</v>
      </c>
      <c r="C13" s="28">
        <v>44264</v>
      </c>
      <c r="D13" s="28">
        <v>44265</v>
      </c>
      <c r="E13" s="28">
        <v>44266</v>
      </c>
      <c r="F13" s="28">
        <v>44267</v>
      </c>
      <c r="G13" s="28">
        <v>44268</v>
      </c>
      <c r="H13" s="28">
        <v>44269</v>
      </c>
    </row>
    <row r="14" spans="1:8">
      <c r="A14">
        <v>11</v>
      </c>
      <c r="B14" s="28">
        <v>44270</v>
      </c>
      <c r="C14" s="28">
        <v>44271</v>
      </c>
      <c r="D14" s="28">
        <v>44272</v>
      </c>
      <c r="E14" s="28">
        <v>44273</v>
      </c>
      <c r="F14" s="28">
        <v>44274</v>
      </c>
      <c r="G14" s="28">
        <v>44275</v>
      </c>
      <c r="H14" s="28">
        <v>44276</v>
      </c>
    </row>
    <row r="15" spans="1:8">
      <c r="A15">
        <v>12</v>
      </c>
      <c r="B15" s="28">
        <v>44277</v>
      </c>
      <c r="C15" s="28">
        <v>44278</v>
      </c>
      <c r="D15" s="28">
        <v>44279</v>
      </c>
      <c r="E15" s="28">
        <v>44280</v>
      </c>
      <c r="F15" s="28">
        <v>44281</v>
      </c>
      <c r="G15" s="28">
        <v>44282</v>
      </c>
      <c r="H15" s="28">
        <v>44283</v>
      </c>
    </row>
    <row r="16" spans="1:8">
      <c r="A16">
        <v>13</v>
      </c>
      <c r="B16" s="28">
        <v>44284</v>
      </c>
      <c r="C16" s="28">
        <v>44285</v>
      </c>
      <c r="D16" s="28">
        <v>44286</v>
      </c>
      <c r="E16" s="28">
        <v>44287</v>
      </c>
      <c r="F16" s="28">
        <v>44288</v>
      </c>
      <c r="G16" s="28">
        <v>44289</v>
      </c>
      <c r="H16" s="28">
        <v>44290</v>
      </c>
    </row>
    <row r="17" spans="1:8">
      <c r="A17">
        <v>14</v>
      </c>
      <c r="B17" s="28">
        <v>44291</v>
      </c>
      <c r="C17" s="28">
        <v>44292</v>
      </c>
      <c r="D17" s="28">
        <v>44293</v>
      </c>
      <c r="E17" s="28">
        <v>44294</v>
      </c>
      <c r="F17" s="28">
        <v>44295</v>
      </c>
      <c r="G17" s="28">
        <v>44296</v>
      </c>
      <c r="H17" s="28">
        <v>44297</v>
      </c>
    </row>
    <row r="18" spans="1:8">
      <c r="A18">
        <v>15</v>
      </c>
      <c r="B18" s="28">
        <v>44298</v>
      </c>
      <c r="C18" s="28">
        <v>44299</v>
      </c>
      <c r="D18" s="28">
        <v>44300</v>
      </c>
      <c r="E18" s="28">
        <v>44301</v>
      </c>
      <c r="F18" s="28">
        <v>44302</v>
      </c>
      <c r="G18" s="28">
        <v>44303</v>
      </c>
      <c r="H18" s="28">
        <v>44304</v>
      </c>
    </row>
    <row r="19" spans="1:8">
      <c r="A19">
        <v>16</v>
      </c>
      <c r="B19" s="28">
        <v>44305</v>
      </c>
      <c r="C19" s="28">
        <v>44306</v>
      </c>
      <c r="D19" s="28">
        <v>44307</v>
      </c>
      <c r="E19" s="28">
        <v>44308</v>
      </c>
      <c r="F19" s="28">
        <v>44309</v>
      </c>
      <c r="G19" s="28">
        <v>44310</v>
      </c>
      <c r="H19" s="28">
        <v>44311</v>
      </c>
    </row>
    <row r="20" spans="1:8">
      <c r="A20">
        <v>17</v>
      </c>
      <c r="B20" s="28">
        <v>44312</v>
      </c>
      <c r="C20" s="28">
        <v>44313</v>
      </c>
      <c r="D20" s="28">
        <v>44314</v>
      </c>
      <c r="E20" s="28">
        <v>44315</v>
      </c>
      <c r="F20" s="28">
        <v>44316</v>
      </c>
      <c r="G20" s="28">
        <v>44317</v>
      </c>
      <c r="H20" s="28">
        <v>44318</v>
      </c>
    </row>
    <row r="21" spans="1:8">
      <c r="A21">
        <v>18</v>
      </c>
      <c r="B21" s="28">
        <v>44319</v>
      </c>
      <c r="C21" s="28">
        <v>44320</v>
      </c>
      <c r="D21" s="28">
        <v>44321</v>
      </c>
      <c r="E21" s="28">
        <v>44322</v>
      </c>
      <c r="F21" s="28">
        <v>44323</v>
      </c>
      <c r="G21" s="28">
        <v>44324</v>
      </c>
      <c r="H21" s="28">
        <v>44325</v>
      </c>
    </row>
    <row r="22" spans="1:8">
      <c r="A22">
        <v>19</v>
      </c>
      <c r="B22" s="28">
        <v>44326</v>
      </c>
      <c r="C22" s="28">
        <v>44327</v>
      </c>
      <c r="D22" s="28">
        <v>44328</v>
      </c>
      <c r="E22" s="28">
        <v>44329</v>
      </c>
      <c r="F22" s="28">
        <v>44330</v>
      </c>
      <c r="G22" s="28">
        <v>44331</v>
      </c>
      <c r="H22" s="28">
        <v>44332</v>
      </c>
    </row>
    <row r="23" spans="1:8">
      <c r="A23">
        <v>20</v>
      </c>
      <c r="B23" s="28">
        <v>44333</v>
      </c>
      <c r="C23" s="28">
        <v>44334</v>
      </c>
      <c r="D23" s="28">
        <v>44335</v>
      </c>
      <c r="E23" s="28">
        <v>44336</v>
      </c>
      <c r="F23" s="28">
        <v>44337</v>
      </c>
      <c r="G23" s="28">
        <v>44338</v>
      </c>
      <c r="H23" s="28">
        <v>44339</v>
      </c>
    </row>
    <row r="24" spans="1:8">
      <c r="A24">
        <v>21</v>
      </c>
      <c r="B24" s="28">
        <v>44340</v>
      </c>
      <c r="C24" s="28">
        <v>44341</v>
      </c>
      <c r="D24" s="28">
        <v>44342</v>
      </c>
      <c r="E24" s="28">
        <v>44343</v>
      </c>
      <c r="F24" s="28">
        <v>44344</v>
      </c>
      <c r="G24" s="28">
        <v>44345</v>
      </c>
      <c r="H24" s="28">
        <v>44346</v>
      </c>
    </row>
    <row r="25" spans="1:8">
      <c r="A25">
        <v>22</v>
      </c>
      <c r="B25" s="28">
        <v>44347</v>
      </c>
      <c r="C25" s="28">
        <v>44348</v>
      </c>
      <c r="D25" s="28">
        <v>44349</v>
      </c>
      <c r="E25" s="28">
        <v>44350</v>
      </c>
      <c r="F25" s="28">
        <v>44351</v>
      </c>
      <c r="G25" s="28">
        <v>44352</v>
      </c>
      <c r="H25" s="28">
        <v>44353</v>
      </c>
    </row>
    <row r="26" spans="1:8">
      <c r="A26">
        <v>23</v>
      </c>
      <c r="B26" s="28">
        <v>44354</v>
      </c>
      <c r="C26" s="28">
        <v>44355</v>
      </c>
      <c r="D26" s="28">
        <v>44356</v>
      </c>
      <c r="E26" s="28">
        <v>44357</v>
      </c>
      <c r="F26" s="28">
        <v>44358</v>
      </c>
      <c r="G26" s="28">
        <v>44359</v>
      </c>
      <c r="H26" s="28">
        <v>44360</v>
      </c>
    </row>
    <row r="27" spans="1:8">
      <c r="A27">
        <v>24</v>
      </c>
      <c r="B27" s="28">
        <v>44361</v>
      </c>
      <c r="C27" s="28">
        <v>44362</v>
      </c>
      <c r="D27" s="28">
        <v>44363</v>
      </c>
      <c r="E27" s="28">
        <v>44364</v>
      </c>
      <c r="F27" s="28">
        <v>44365</v>
      </c>
      <c r="G27" s="28">
        <v>44366</v>
      </c>
      <c r="H27" s="28">
        <v>44367</v>
      </c>
    </row>
    <row r="28" spans="1:8">
      <c r="A28">
        <v>25</v>
      </c>
      <c r="B28" s="28">
        <v>44368</v>
      </c>
      <c r="C28" s="28">
        <v>44369</v>
      </c>
      <c r="D28" s="28">
        <v>44370</v>
      </c>
      <c r="E28" s="28">
        <v>44371</v>
      </c>
      <c r="F28" s="28">
        <v>44372</v>
      </c>
      <c r="G28" s="28">
        <v>44373</v>
      </c>
      <c r="H28" s="28">
        <v>44374</v>
      </c>
    </row>
    <row r="29" spans="1:8">
      <c r="A29">
        <v>26</v>
      </c>
      <c r="B29" s="28">
        <v>44375</v>
      </c>
      <c r="C29" s="28">
        <v>44376</v>
      </c>
      <c r="D29" s="28">
        <v>44377</v>
      </c>
      <c r="E29" s="28">
        <v>44378</v>
      </c>
      <c r="F29" s="28">
        <v>44379</v>
      </c>
      <c r="G29" s="28">
        <v>44380</v>
      </c>
      <c r="H29" s="28">
        <v>44381</v>
      </c>
    </row>
    <row r="30" spans="1:8">
      <c r="A30">
        <v>27</v>
      </c>
      <c r="B30" s="28">
        <v>44382</v>
      </c>
      <c r="C30" s="28">
        <v>44383</v>
      </c>
      <c r="D30" s="28">
        <v>44384</v>
      </c>
      <c r="E30" s="28">
        <v>44385</v>
      </c>
      <c r="F30" s="28">
        <v>44386</v>
      </c>
      <c r="G30" s="28">
        <v>44387</v>
      </c>
      <c r="H30" s="28">
        <v>44388</v>
      </c>
    </row>
    <row r="31" spans="1:8">
      <c r="A31">
        <v>28</v>
      </c>
      <c r="B31" s="28">
        <v>44389</v>
      </c>
      <c r="C31" s="28">
        <v>44390</v>
      </c>
      <c r="D31" s="28">
        <v>44391</v>
      </c>
      <c r="E31" s="28">
        <v>44392</v>
      </c>
      <c r="F31" s="28">
        <v>44393</v>
      </c>
      <c r="G31" s="28">
        <v>44394</v>
      </c>
      <c r="H31" s="28">
        <v>44395</v>
      </c>
    </row>
    <row r="32" spans="1:8">
      <c r="A32">
        <v>29</v>
      </c>
      <c r="B32" s="28">
        <v>44396</v>
      </c>
      <c r="C32" s="28">
        <v>44397</v>
      </c>
      <c r="D32" s="28">
        <v>44398</v>
      </c>
      <c r="E32" s="28">
        <v>44399</v>
      </c>
      <c r="F32" s="28">
        <v>44400</v>
      </c>
      <c r="G32" s="28">
        <v>44401</v>
      </c>
      <c r="H32" s="28">
        <v>44402</v>
      </c>
    </row>
    <row r="33" spans="1:8">
      <c r="A33">
        <v>30</v>
      </c>
      <c r="B33" s="28">
        <v>44403</v>
      </c>
      <c r="C33" s="28">
        <v>44404</v>
      </c>
      <c r="D33" s="28">
        <v>44405</v>
      </c>
      <c r="E33" s="28">
        <v>44406</v>
      </c>
      <c r="F33" s="28">
        <v>44407</v>
      </c>
      <c r="G33" s="28">
        <v>44408</v>
      </c>
      <c r="H33" s="28">
        <v>44409</v>
      </c>
    </row>
    <row r="34" spans="1:8">
      <c r="A34">
        <v>31</v>
      </c>
      <c r="B34" s="28">
        <v>44410</v>
      </c>
      <c r="C34" s="28">
        <v>44411</v>
      </c>
      <c r="D34" s="28">
        <v>44412</v>
      </c>
      <c r="E34" s="28">
        <v>44413</v>
      </c>
      <c r="F34" s="28">
        <v>44414</v>
      </c>
      <c r="G34" s="28">
        <v>44415</v>
      </c>
      <c r="H34" s="28">
        <v>44416</v>
      </c>
    </row>
    <row r="35" spans="1:8">
      <c r="A35">
        <v>32</v>
      </c>
      <c r="B35" s="28">
        <v>44417</v>
      </c>
      <c r="C35" s="28">
        <v>44418</v>
      </c>
      <c r="D35" s="28">
        <v>44419</v>
      </c>
      <c r="E35" s="28">
        <v>44420</v>
      </c>
      <c r="F35" s="28">
        <v>44421</v>
      </c>
      <c r="G35" s="28">
        <v>44422</v>
      </c>
      <c r="H35" s="28">
        <v>44423</v>
      </c>
    </row>
    <row r="36" spans="1:8">
      <c r="A36">
        <v>33</v>
      </c>
      <c r="B36" s="28">
        <v>44424</v>
      </c>
      <c r="C36" s="28">
        <v>44425</v>
      </c>
      <c r="D36" s="28">
        <v>44426</v>
      </c>
      <c r="E36" s="28">
        <v>44427</v>
      </c>
      <c r="F36" s="28">
        <v>44428</v>
      </c>
      <c r="G36" s="28">
        <v>44429</v>
      </c>
      <c r="H36" s="28">
        <v>44430</v>
      </c>
    </row>
    <row r="37" spans="1:8">
      <c r="A37">
        <v>34</v>
      </c>
      <c r="B37" s="28">
        <v>44431</v>
      </c>
      <c r="C37" s="28">
        <v>44432</v>
      </c>
      <c r="D37" s="28">
        <v>44433</v>
      </c>
      <c r="E37" s="28">
        <v>44434</v>
      </c>
      <c r="F37" s="28">
        <v>44435</v>
      </c>
      <c r="G37" s="28">
        <v>44436</v>
      </c>
      <c r="H37" s="28">
        <v>44437</v>
      </c>
    </row>
    <row r="38" spans="1:8">
      <c r="A38">
        <v>35</v>
      </c>
      <c r="B38" s="28">
        <v>44438</v>
      </c>
      <c r="C38" s="28">
        <v>44439</v>
      </c>
      <c r="D38" s="28">
        <v>44440</v>
      </c>
      <c r="E38" s="28">
        <v>44441</v>
      </c>
      <c r="F38" s="28">
        <v>44442</v>
      </c>
      <c r="G38" s="28">
        <v>44443</v>
      </c>
      <c r="H38" s="28">
        <v>44444</v>
      </c>
    </row>
    <row r="39" spans="1:8">
      <c r="A39">
        <v>36</v>
      </c>
      <c r="B39" s="28">
        <v>44445</v>
      </c>
      <c r="C39" s="28">
        <v>44446</v>
      </c>
      <c r="D39" s="28">
        <v>44447</v>
      </c>
      <c r="E39" s="28">
        <v>44448</v>
      </c>
      <c r="F39" s="28">
        <v>44449</v>
      </c>
      <c r="G39" s="28">
        <v>44450</v>
      </c>
      <c r="H39" s="28">
        <v>44451</v>
      </c>
    </row>
    <row r="40" spans="1:8">
      <c r="A40">
        <v>37</v>
      </c>
      <c r="B40" s="28">
        <v>44452</v>
      </c>
      <c r="C40" s="28">
        <v>44453</v>
      </c>
      <c r="D40" s="28">
        <v>44454</v>
      </c>
      <c r="E40" s="28">
        <v>44455</v>
      </c>
      <c r="F40" s="28">
        <v>44456</v>
      </c>
      <c r="G40" s="28">
        <v>44457</v>
      </c>
      <c r="H40" s="28">
        <v>44458</v>
      </c>
    </row>
    <row r="41" spans="1:8">
      <c r="A41">
        <v>38</v>
      </c>
      <c r="B41" s="28">
        <v>44459</v>
      </c>
      <c r="C41" s="28">
        <v>44460</v>
      </c>
      <c r="D41" s="28">
        <v>44461</v>
      </c>
      <c r="E41" s="28">
        <v>44462</v>
      </c>
      <c r="F41" s="28">
        <v>44463</v>
      </c>
      <c r="G41" s="28">
        <v>44464</v>
      </c>
      <c r="H41" s="28">
        <v>44465</v>
      </c>
    </row>
    <row r="42" spans="1:8">
      <c r="A42">
        <v>39</v>
      </c>
      <c r="B42" s="28">
        <v>44466</v>
      </c>
      <c r="C42" s="28">
        <v>44467</v>
      </c>
      <c r="D42" s="28">
        <v>44468</v>
      </c>
      <c r="E42" s="28">
        <v>44469</v>
      </c>
      <c r="F42" s="28">
        <v>44470</v>
      </c>
      <c r="G42" s="28">
        <v>44471</v>
      </c>
      <c r="H42" s="28">
        <v>44472</v>
      </c>
    </row>
    <row r="43" spans="1:8">
      <c r="A43">
        <v>40</v>
      </c>
      <c r="B43" s="28">
        <v>44473</v>
      </c>
      <c r="C43" s="28">
        <v>44474</v>
      </c>
      <c r="D43" s="28">
        <v>44475</v>
      </c>
      <c r="E43" s="28">
        <v>44476</v>
      </c>
      <c r="F43" s="28">
        <v>44477</v>
      </c>
      <c r="G43" s="28">
        <v>44478</v>
      </c>
      <c r="H43" s="28">
        <v>44479</v>
      </c>
    </row>
    <row r="44" spans="1:8">
      <c r="A44">
        <v>41</v>
      </c>
      <c r="B44" s="28">
        <v>44480</v>
      </c>
      <c r="C44" s="28">
        <v>44481</v>
      </c>
      <c r="D44" s="28">
        <v>44482</v>
      </c>
      <c r="E44" s="28">
        <v>44483</v>
      </c>
      <c r="F44" s="28">
        <v>44484</v>
      </c>
      <c r="G44" s="28">
        <v>44485</v>
      </c>
      <c r="H44" s="28">
        <v>44486</v>
      </c>
    </row>
    <row r="45" spans="1:8">
      <c r="A45">
        <v>42</v>
      </c>
      <c r="B45" s="28">
        <v>44487</v>
      </c>
      <c r="C45" s="28">
        <v>44488</v>
      </c>
      <c r="D45" s="28">
        <v>44489</v>
      </c>
      <c r="E45" s="28">
        <v>44490</v>
      </c>
      <c r="F45" s="28">
        <v>44491</v>
      </c>
      <c r="G45" s="28">
        <v>44492</v>
      </c>
      <c r="H45" s="28">
        <v>44493</v>
      </c>
    </row>
    <row r="46" spans="1:8">
      <c r="A46">
        <v>43</v>
      </c>
      <c r="B46" s="28">
        <v>44494</v>
      </c>
      <c r="C46" s="28">
        <v>44495</v>
      </c>
      <c r="D46" s="28">
        <v>44496</v>
      </c>
      <c r="E46" s="28">
        <v>44497</v>
      </c>
      <c r="F46" s="28">
        <v>44498</v>
      </c>
      <c r="G46" s="28">
        <v>44499</v>
      </c>
      <c r="H46" s="28">
        <v>44500</v>
      </c>
    </row>
    <row r="47" spans="1:8">
      <c r="A47">
        <v>44</v>
      </c>
      <c r="B47" s="28">
        <v>44501</v>
      </c>
      <c r="C47" s="28">
        <v>44502</v>
      </c>
      <c r="D47" s="28">
        <v>44503</v>
      </c>
      <c r="E47" s="28">
        <v>44504</v>
      </c>
      <c r="F47" s="28">
        <v>44505</v>
      </c>
      <c r="G47" s="28">
        <v>44506</v>
      </c>
      <c r="H47" s="28">
        <v>44507</v>
      </c>
    </row>
    <row r="48" spans="1:8">
      <c r="A48">
        <v>45</v>
      </c>
      <c r="B48" s="28">
        <v>44508</v>
      </c>
      <c r="C48" s="28">
        <v>44509</v>
      </c>
      <c r="D48" s="28">
        <v>44510</v>
      </c>
      <c r="E48" s="28">
        <v>44511</v>
      </c>
      <c r="F48" s="28">
        <v>44512</v>
      </c>
      <c r="G48" s="28">
        <v>44513</v>
      </c>
      <c r="H48" s="28">
        <v>44514</v>
      </c>
    </row>
    <row r="49" spans="1:8">
      <c r="A49">
        <v>46</v>
      </c>
      <c r="B49" s="28">
        <v>44515</v>
      </c>
      <c r="C49" s="28">
        <v>44516</v>
      </c>
      <c r="D49" s="28">
        <v>44517</v>
      </c>
      <c r="E49" s="28">
        <v>44518</v>
      </c>
      <c r="F49" s="28">
        <v>44519</v>
      </c>
      <c r="G49" s="28">
        <v>44520</v>
      </c>
      <c r="H49" s="28">
        <v>44521</v>
      </c>
    </row>
    <row r="50" spans="1:8">
      <c r="A50">
        <v>47</v>
      </c>
      <c r="B50" s="28">
        <v>44522</v>
      </c>
      <c r="C50" s="28">
        <v>44523</v>
      </c>
      <c r="D50" s="28">
        <v>44524</v>
      </c>
      <c r="E50" s="28">
        <v>44525</v>
      </c>
      <c r="F50" s="28">
        <v>44526</v>
      </c>
      <c r="G50" s="28">
        <v>44527</v>
      </c>
      <c r="H50" s="28">
        <v>44528</v>
      </c>
    </row>
    <row r="51" spans="1:8">
      <c r="A51">
        <v>48</v>
      </c>
      <c r="B51" s="28">
        <v>44529</v>
      </c>
      <c r="C51" s="28">
        <v>44530</v>
      </c>
      <c r="D51" s="28">
        <v>44531</v>
      </c>
      <c r="E51" s="28">
        <v>44532</v>
      </c>
      <c r="F51" s="28">
        <v>44533</v>
      </c>
      <c r="G51" s="28">
        <v>44534</v>
      </c>
      <c r="H51" s="28">
        <v>44535</v>
      </c>
    </row>
    <row r="52" spans="1:8">
      <c r="A52">
        <v>49</v>
      </c>
      <c r="B52" s="28">
        <v>44536</v>
      </c>
      <c r="C52" s="28">
        <v>44537</v>
      </c>
      <c r="D52" s="28">
        <v>44538</v>
      </c>
      <c r="E52" s="28">
        <v>44539</v>
      </c>
      <c r="F52" s="28">
        <v>44540</v>
      </c>
      <c r="G52" s="28">
        <v>44541</v>
      </c>
      <c r="H52" s="28">
        <v>44542</v>
      </c>
    </row>
    <row r="53" spans="1:8">
      <c r="A53">
        <v>50</v>
      </c>
      <c r="B53" s="28">
        <v>44543</v>
      </c>
      <c r="C53" s="28">
        <v>44544</v>
      </c>
      <c r="D53" s="28">
        <v>44545</v>
      </c>
      <c r="E53" s="28">
        <v>44546</v>
      </c>
      <c r="F53" s="28">
        <v>44547</v>
      </c>
      <c r="G53" s="28">
        <v>44548</v>
      </c>
      <c r="H53" s="28">
        <v>44549</v>
      </c>
    </row>
    <row r="54" spans="1:8">
      <c r="A54">
        <v>51</v>
      </c>
      <c r="B54" s="28">
        <v>44550</v>
      </c>
      <c r="C54" s="28">
        <v>44551</v>
      </c>
      <c r="D54" s="28">
        <v>44552</v>
      </c>
      <c r="E54" s="28">
        <v>44553</v>
      </c>
      <c r="F54" s="28">
        <v>44554</v>
      </c>
      <c r="G54" s="28">
        <v>44555</v>
      </c>
      <c r="H54" s="28">
        <v>44556</v>
      </c>
    </row>
    <row r="55" spans="1:8">
      <c r="A55">
        <v>52</v>
      </c>
      <c r="B55" s="28">
        <v>44557</v>
      </c>
      <c r="C55" s="28">
        <v>44558</v>
      </c>
      <c r="D55" s="28">
        <v>44559</v>
      </c>
      <c r="E55" s="28">
        <v>44560</v>
      </c>
      <c r="F55" s="28">
        <v>44561</v>
      </c>
      <c r="G55" s="28">
        <v>44197</v>
      </c>
      <c r="H55" s="28">
        <v>44198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"/>
  <sheetViews>
    <sheetView showGridLines="0" zoomScale="80" zoomScaleNormal="80" workbookViewId="0"/>
  </sheetViews>
  <sheetFormatPr baseColWidth="10" defaultRowHeight="15"/>
  <cols>
    <col min="1" max="1" width="54.83203125" customWidth="1"/>
    <col min="2" max="2" width="71.83203125" customWidth="1"/>
    <col min="3" max="3" width="23.83203125" customWidth="1"/>
  </cols>
  <sheetData>
    <row r="1" spans="1:18" ht="16" thickBot="1">
      <c r="A1" s="5"/>
      <c r="B1" s="5"/>
      <c r="C1" s="5"/>
    </row>
    <row r="2" spans="1:18" s="2" customFormat="1" ht="20" thickBot="1">
      <c r="A2" s="64" t="s">
        <v>434</v>
      </c>
      <c r="B2" s="65"/>
      <c r="C2" s="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" thickBot="1">
      <c r="A3" s="5"/>
      <c r="B3" s="5"/>
      <c r="C3" s="5"/>
      <c r="D3" s="1"/>
      <c r="E3" s="1"/>
      <c r="F3" s="1"/>
    </row>
    <row r="4" spans="1:18" ht="22.5" customHeight="1" thickBot="1">
      <c r="A4" s="67" t="s">
        <v>8</v>
      </c>
      <c r="B4" s="68"/>
      <c r="C4" s="69"/>
      <c r="D4" s="1"/>
      <c r="E4" s="1"/>
      <c r="F4" s="1"/>
    </row>
    <row r="5" spans="1:18" ht="16" thickBot="1">
      <c r="A5" s="5"/>
      <c r="B5" s="5"/>
      <c r="C5" s="5"/>
      <c r="D5" s="1"/>
      <c r="E5" s="1"/>
      <c r="F5" s="1"/>
    </row>
    <row r="6" spans="1:18" ht="51" customHeight="1" thickBot="1">
      <c r="A6" s="70" t="s">
        <v>32</v>
      </c>
      <c r="B6" s="219" t="str">
        <f>IF(Anlage1_Referenzwert!B6="","",Anlage1_Referenzwert!B6)</f>
        <v/>
      </c>
      <c r="C6" s="220"/>
      <c r="D6" s="1"/>
    </row>
    <row r="7" spans="1:18" ht="30" customHeight="1" thickBot="1">
      <c r="A7" s="71" t="s">
        <v>2</v>
      </c>
      <c r="B7" s="219" t="str">
        <f>IF(Anlage1_Referenzwert!B7="","",Anlage1_Referenzwert!B7)</f>
        <v/>
      </c>
      <c r="C7" s="220"/>
      <c r="D7" s="1"/>
    </row>
    <row r="8" spans="1:18" ht="30" customHeight="1" thickBot="1">
      <c r="A8" s="71" t="s">
        <v>3</v>
      </c>
      <c r="B8" s="219" t="str">
        <f>IF(Anlage1_Referenzwert!B8="","",Anlage1_Referenzwert!B8)</f>
        <v/>
      </c>
      <c r="C8" s="220"/>
      <c r="D8" s="1"/>
    </row>
    <row r="9" spans="1:18">
      <c r="A9" s="5"/>
      <c r="B9" s="5"/>
      <c r="C9" s="5"/>
    </row>
    <row r="10" spans="1:18" ht="16" thickBot="1">
      <c r="A10" s="5"/>
      <c r="B10" s="5"/>
      <c r="C10" s="5"/>
    </row>
    <row r="11" spans="1:18" ht="20" customHeight="1">
      <c r="A11" s="217" t="s">
        <v>4</v>
      </c>
      <c r="B11" s="217" t="s">
        <v>521</v>
      </c>
      <c r="C11" s="217"/>
      <c r="D11" s="1"/>
    </row>
    <row r="12" spans="1:18" ht="20" customHeight="1" thickBot="1">
      <c r="A12" s="218"/>
      <c r="B12" s="218"/>
      <c r="C12" s="218"/>
      <c r="D12" s="1"/>
    </row>
    <row r="13" spans="1:18" ht="35.25" customHeight="1" thickBot="1">
      <c r="A13" s="71">
        <v>1</v>
      </c>
      <c r="B13" s="72" t="s">
        <v>518</v>
      </c>
      <c r="C13" s="7"/>
      <c r="D13" s="1"/>
    </row>
    <row r="14" spans="1:18" ht="29.5" customHeight="1" thickBot="1">
      <c r="A14" s="71">
        <v>2</v>
      </c>
      <c r="B14" s="72" t="s">
        <v>519</v>
      </c>
      <c r="C14" s="6"/>
      <c r="D14" s="1"/>
    </row>
    <row r="15" spans="1:18" ht="20" customHeight="1" thickBot="1">
      <c r="A15" s="73"/>
      <c r="B15" s="74" t="s">
        <v>10</v>
      </c>
      <c r="C15" s="75" t="str">
        <f>IF(ISERROR(ROUND(C13/C14,2)),"",ROUND(C13/C14,2))</f>
        <v/>
      </c>
      <c r="D15" s="1"/>
    </row>
    <row r="16" spans="1:18" ht="24.75" customHeight="1">
      <c r="A16" s="76" t="s">
        <v>9</v>
      </c>
      <c r="B16" s="77"/>
      <c r="C16" s="77"/>
      <c r="D16" s="1"/>
    </row>
    <row r="17" spans="1:3" ht="27.75" customHeight="1">
      <c r="A17" s="78" t="s">
        <v>18</v>
      </c>
      <c r="B17" s="5"/>
      <c r="C17" s="5"/>
    </row>
    <row r="18" spans="1:3" ht="39" customHeight="1">
      <c r="A18" s="78" t="s">
        <v>19</v>
      </c>
      <c r="B18" s="3" t="s">
        <v>28</v>
      </c>
      <c r="C18" s="5"/>
    </row>
    <row r="19" spans="1:3" ht="39" customHeight="1">
      <c r="A19" s="78" t="s">
        <v>20</v>
      </c>
      <c r="B19" s="3" t="s">
        <v>28</v>
      </c>
      <c r="C19" s="5"/>
    </row>
    <row r="20" spans="1:3" ht="39" customHeight="1">
      <c r="A20" s="78" t="s">
        <v>503</v>
      </c>
      <c r="B20" s="5" t="s">
        <v>28</v>
      </c>
      <c r="C20" s="5"/>
    </row>
    <row r="100" spans="23:24">
      <c r="W100" s="90" t="s">
        <v>435</v>
      </c>
      <c r="X100" s="90" t="s">
        <v>435</v>
      </c>
    </row>
  </sheetData>
  <sheetProtection algorithmName="SHA-512" hashValue="+A4zmICcSA5Hnqu/AKwHVTuQYHzGCUQ3VA0pI8IzmtuZB7rNt1WvFhBRrNLuSX/4NLdLLazm+gd7lSRS+lqRpg==" saltValue="vSX2shX5sOToglaO0XMfNA==" spinCount="100000" sheet="1" objects="1" scenarios="1"/>
  <mergeCells count="6">
    <mergeCell ref="A11:A12"/>
    <mergeCell ref="B11:B12"/>
    <mergeCell ref="C11:C12"/>
    <mergeCell ref="B6:C6"/>
    <mergeCell ref="B7:C7"/>
    <mergeCell ref="B8:C8"/>
  </mergeCells>
  <pageMargins left="0" right="0" top="0.78740157480314965" bottom="0.78740157480314965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4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3.3320312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7" customFormat="1" ht="20" thickBot="1">
      <c r="A2" s="254" t="s">
        <v>513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Q4" s="5">
        <v>3</v>
      </c>
    </row>
    <row r="5" spans="1:20" ht="16" thickBot="1">
      <c r="Q5" s="5">
        <v>4</v>
      </c>
    </row>
    <row r="6" spans="1:20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38"/>
      <c r="Q6" s="5">
        <v>5</v>
      </c>
    </row>
    <row r="7" spans="1:20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38"/>
      <c r="Q7" s="5">
        <v>6</v>
      </c>
    </row>
    <row r="8" spans="1:20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 ht="16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ht="37.5" customHeight="1" thickBot="1">
      <c r="A14" s="265" t="s">
        <v>494</v>
      </c>
      <c r="B14" s="265"/>
      <c r="C14" s="265"/>
      <c r="D14" s="129" t="s">
        <v>432</v>
      </c>
      <c r="E14" s="29">
        <v>2</v>
      </c>
      <c r="F14" s="29">
        <v>5</v>
      </c>
      <c r="G14" s="29">
        <v>5</v>
      </c>
      <c r="H14" s="29">
        <v>5</v>
      </c>
      <c r="I14" s="29">
        <v>5</v>
      </c>
      <c r="J14" s="29">
        <v>5</v>
      </c>
      <c r="K14" s="29">
        <v>5</v>
      </c>
      <c r="L14" s="29">
        <v>2</v>
      </c>
      <c r="M14" s="63">
        <f>SUM(E14:L14)</f>
        <v>34</v>
      </c>
      <c r="Q14" s="148"/>
    </row>
    <row r="15" spans="1:20" ht="20" customHeight="1">
      <c r="A15" s="221" t="s">
        <v>4</v>
      </c>
      <c r="B15" s="222"/>
      <c r="C15" s="252" t="s">
        <v>406</v>
      </c>
      <c r="D15" s="263" t="s">
        <v>423</v>
      </c>
      <c r="E15" s="250" t="s">
        <v>407</v>
      </c>
      <c r="F15" s="250" t="s">
        <v>409</v>
      </c>
      <c r="G15" s="250" t="s">
        <v>410</v>
      </c>
      <c r="H15" s="250" t="s">
        <v>411</v>
      </c>
      <c r="I15" s="250" t="s">
        <v>412</v>
      </c>
      <c r="J15" s="250" t="s">
        <v>413</v>
      </c>
      <c r="K15" s="250" t="s">
        <v>414</v>
      </c>
      <c r="L15" s="242" t="s">
        <v>415</v>
      </c>
      <c r="M15" s="43" t="s">
        <v>12</v>
      </c>
    </row>
    <row r="16" spans="1:20" ht="20" customHeight="1" thickBot="1">
      <c r="A16" s="223"/>
      <c r="B16" s="224"/>
      <c r="C16" s="253"/>
      <c r="D16" s="264"/>
      <c r="E16" s="251"/>
      <c r="F16" s="251"/>
      <c r="G16" s="251"/>
      <c r="H16" s="251"/>
      <c r="I16" s="251"/>
      <c r="J16" s="251"/>
      <c r="K16" s="251"/>
      <c r="L16" s="243"/>
      <c r="M16" s="44" t="s">
        <v>424</v>
      </c>
    </row>
    <row r="17" spans="1:13" ht="17">
      <c r="A17" s="240">
        <v>1</v>
      </c>
      <c r="B17" s="241"/>
      <c r="C17" s="240" t="s">
        <v>11</v>
      </c>
      <c r="D17" s="241"/>
      <c r="E17" s="244" t="s">
        <v>408</v>
      </c>
      <c r="F17" s="244" t="s">
        <v>416</v>
      </c>
      <c r="G17" s="244" t="s">
        <v>417</v>
      </c>
      <c r="H17" s="244" t="s">
        <v>418</v>
      </c>
      <c r="I17" s="244" t="s">
        <v>419</v>
      </c>
      <c r="J17" s="244" t="s">
        <v>420</v>
      </c>
      <c r="K17" s="244" t="s">
        <v>421</v>
      </c>
      <c r="L17" s="244" t="s">
        <v>422</v>
      </c>
      <c r="M17" s="45"/>
    </row>
    <row r="18" spans="1:13" ht="17">
      <c r="A18" s="257"/>
      <c r="B18" s="258"/>
      <c r="C18" s="257"/>
      <c r="D18" s="258"/>
      <c r="E18" s="245"/>
      <c r="F18" s="245"/>
      <c r="G18" s="245"/>
      <c r="H18" s="245"/>
      <c r="I18" s="245"/>
      <c r="J18" s="245"/>
      <c r="K18" s="245"/>
      <c r="L18" s="245"/>
      <c r="M18" s="45"/>
    </row>
    <row r="19" spans="1:13" ht="18" thickBot="1">
      <c r="A19" s="257"/>
      <c r="B19" s="258"/>
      <c r="C19" s="259"/>
      <c r="D19" s="239"/>
      <c r="E19" s="246"/>
      <c r="F19" s="246"/>
      <c r="G19" s="246"/>
      <c r="H19" s="246"/>
      <c r="I19" s="246"/>
      <c r="J19" s="246"/>
      <c r="K19" s="246"/>
      <c r="L19" s="246"/>
      <c r="M19" s="45"/>
    </row>
    <row r="20" spans="1:13" ht="18" thickBot="1">
      <c r="A20" s="240">
        <v>2</v>
      </c>
      <c r="B20" s="241"/>
      <c r="C20" s="227" t="s">
        <v>13</v>
      </c>
      <c r="D20" s="226"/>
      <c r="E20" s="36">
        <f>E21+E22+E23+E24</f>
        <v>0</v>
      </c>
      <c r="F20" s="36">
        <f t="shared" ref="F20:K20" si="0">F21+F22+F23+F24</f>
        <v>0</v>
      </c>
      <c r="G20" s="36">
        <f>G21+G22+G23+G24</f>
        <v>0</v>
      </c>
      <c r="H20" s="36">
        <f t="shared" si="0"/>
        <v>0</v>
      </c>
      <c r="I20" s="36">
        <f>I21+I22+I23+I24</f>
        <v>0</v>
      </c>
      <c r="J20" s="36">
        <f t="shared" si="0"/>
        <v>0</v>
      </c>
      <c r="K20" s="36">
        <f t="shared" si="0"/>
        <v>0</v>
      </c>
      <c r="L20" s="36">
        <f t="shared" ref="L20" si="1">L21+L22+L23+L24</f>
        <v>0</v>
      </c>
      <c r="M20" s="34">
        <f>SUM(E20:L20)</f>
        <v>0</v>
      </c>
    </row>
    <row r="21" spans="1:13" ht="18" thickBot="1">
      <c r="A21" s="225" t="s">
        <v>24</v>
      </c>
      <c r="B21" s="226"/>
      <c r="C21" s="227" t="s">
        <v>427</v>
      </c>
      <c r="D21" s="226"/>
      <c r="E21" s="37"/>
      <c r="F21" s="37"/>
      <c r="G21" s="37"/>
      <c r="H21" s="37"/>
      <c r="I21" s="37"/>
      <c r="J21" s="37"/>
      <c r="K21" s="37"/>
      <c r="L21" s="37"/>
      <c r="M21" s="35">
        <f>SUM(E21:L21)</f>
        <v>0</v>
      </c>
    </row>
    <row r="22" spans="1:13" ht="18" thickBot="1">
      <c r="A22" s="225" t="s">
        <v>22</v>
      </c>
      <c r="B22" s="226"/>
      <c r="C22" s="223" t="s">
        <v>14</v>
      </c>
      <c r="D22" s="239"/>
      <c r="E22" s="37"/>
      <c r="F22" s="37"/>
      <c r="G22" s="37"/>
      <c r="H22" s="37"/>
      <c r="I22" s="37"/>
      <c r="J22" s="37"/>
      <c r="K22" s="37"/>
      <c r="L22" s="37"/>
      <c r="M22" s="45"/>
    </row>
    <row r="23" spans="1:13" ht="18" hidden="1" thickBot="1">
      <c r="A23" s="225" t="s">
        <v>23</v>
      </c>
      <c r="B23" s="226"/>
      <c r="C23" s="227" t="s">
        <v>15</v>
      </c>
      <c r="D23" s="226"/>
      <c r="E23" s="37"/>
      <c r="F23" s="37"/>
      <c r="G23" s="37"/>
      <c r="H23" s="37"/>
      <c r="I23" s="37"/>
      <c r="J23" s="37"/>
      <c r="K23" s="37"/>
      <c r="L23" s="37"/>
      <c r="M23" s="45"/>
    </row>
    <row r="24" spans="1:13" ht="18" hidden="1" thickBot="1">
      <c r="A24" s="225" t="s">
        <v>25</v>
      </c>
      <c r="B24" s="226"/>
      <c r="C24" s="227" t="s">
        <v>16</v>
      </c>
      <c r="D24" s="226"/>
      <c r="E24" s="37"/>
      <c r="F24" s="37"/>
      <c r="G24" s="37"/>
      <c r="H24" s="37"/>
      <c r="I24" s="37"/>
      <c r="J24" s="37"/>
      <c r="K24" s="37"/>
      <c r="L24" s="37"/>
      <c r="M24" s="45"/>
    </row>
    <row r="25" spans="1:13" ht="18" thickBot="1">
      <c r="A25" s="227">
        <v>3</v>
      </c>
      <c r="B25" s="226"/>
      <c r="C25" s="240" t="s">
        <v>17</v>
      </c>
      <c r="D25" s="241"/>
      <c r="E25" s="46">
        <f>SUM(Anlage1_Referenzwert!$C14)</f>
        <v>0</v>
      </c>
      <c r="F25" s="47">
        <f>SUM(Anlage1_Referenzwert!$C14)</f>
        <v>0</v>
      </c>
      <c r="G25" s="47">
        <f>SUM(Anlage1_Referenzwert!$C14)</f>
        <v>0</v>
      </c>
      <c r="H25" s="47">
        <f>SUM(Anlage1_Referenzwert!$C14)</f>
        <v>0</v>
      </c>
      <c r="I25" s="47">
        <f>SUM(Anlage1_Referenzwert!$C14)</f>
        <v>0</v>
      </c>
      <c r="J25" s="47">
        <f>SUM(Anlage1_Referenzwert!$C14)</f>
        <v>0</v>
      </c>
      <c r="K25" s="47">
        <f>SUM(Anlage1_Referenzwert!$C14)</f>
        <v>0</v>
      </c>
      <c r="L25" s="47">
        <f>SUM(Anlage1_Referenzwert!$C14)</f>
        <v>0</v>
      </c>
      <c r="M25" s="48">
        <f>L25</f>
        <v>0</v>
      </c>
    </row>
    <row r="26" spans="1:13" ht="23" customHeight="1">
      <c r="A26" s="240">
        <v>4</v>
      </c>
      <c r="B26" s="271"/>
      <c r="C26" s="234" t="s">
        <v>425</v>
      </c>
      <c r="D26" s="235"/>
      <c r="E26" s="236"/>
      <c r="F26" s="49"/>
      <c r="G26" s="49"/>
      <c r="H26" s="49"/>
      <c r="I26" s="49"/>
      <c r="J26" s="49"/>
      <c r="K26" s="49"/>
      <c r="L26" s="49"/>
      <c r="M26" s="50">
        <f>$M$20/$M$14</f>
        <v>0</v>
      </c>
    </row>
    <row r="27" spans="1:13" ht="40.5" customHeight="1" thickBot="1">
      <c r="A27" s="259"/>
      <c r="B27" s="272"/>
      <c r="C27" s="247" t="s">
        <v>426</v>
      </c>
      <c r="D27" s="248"/>
      <c r="E27" s="249"/>
      <c r="F27" s="51"/>
      <c r="G27" s="51"/>
      <c r="H27" s="51"/>
      <c r="I27" s="51"/>
      <c r="J27" s="51"/>
      <c r="K27" s="51"/>
      <c r="L27" s="51"/>
      <c r="M27" s="52">
        <f>M25-M26</f>
        <v>0</v>
      </c>
    </row>
    <row r="28" spans="1:13" ht="31.5" customHeight="1">
      <c r="A28" s="39"/>
      <c r="B28" s="32"/>
      <c r="C28" s="53"/>
      <c r="D28" s="30"/>
      <c r="E28" s="54"/>
      <c r="F28" s="55"/>
      <c r="G28" s="55"/>
      <c r="H28" s="55"/>
      <c r="I28" s="55"/>
      <c r="J28" s="55"/>
      <c r="L28" s="56"/>
      <c r="M28" s="57"/>
    </row>
    <row r="29" spans="1:13" ht="51.75" customHeight="1">
      <c r="A29" s="58" t="str">
        <f>A8</f>
        <v>IK:</v>
      </c>
      <c r="B29" s="59" t="str">
        <f>A6</f>
        <v>Vorsorge- oder Rehabilitationseinrichtung (Name, Anschrift):</v>
      </c>
      <c r="C29" s="275" t="s">
        <v>428</v>
      </c>
      <c r="D29" s="276"/>
      <c r="E29" s="277" t="s">
        <v>429</v>
      </c>
      <c r="F29" s="278"/>
      <c r="G29" s="280" t="s">
        <v>430</v>
      </c>
      <c r="H29" s="281"/>
      <c r="I29" s="237" t="s">
        <v>431</v>
      </c>
      <c r="J29" s="238"/>
      <c r="K29" s="156" t="s">
        <v>516</v>
      </c>
      <c r="L29" s="56"/>
    </row>
    <row r="30" spans="1:13" ht="31.5" customHeight="1">
      <c r="A30" s="164" t="str">
        <f>D8</f>
        <v/>
      </c>
      <c r="B30" s="165" t="str">
        <f>D6</f>
        <v/>
      </c>
      <c r="C30" s="230">
        <f>M25</f>
        <v>0</v>
      </c>
      <c r="D30" s="231"/>
      <c r="E30" s="273" t="str">
        <f>Anlage2_Vergütungssatz!C15</f>
        <v/>
      </c>
      <c r="F30" s="274"/>
      <c r="G30" s="232">
        <f>M27</f>
        <v>0</v>
      </c>
      <c r="H30" s="233"/>
      <c r="I30" s="228">
        <f>IF(ISERROR(ROUND(G30/C30,4)),0,ROUND(G30/C30,4))</f>
        <v>0</v>
      </c>
      <c r="J30" s="229"/>
      <c r="K30" s="149">
        <f>M14</f>
        <v>34</v>
      </c>
      <c r="L30" s="56"/>
    </row>
    <row r="31" spans="1:13" ht="31.5" customHeight="1">
      <c r="A31" s="40"/>
      <c r="B31" s="30"/>
      <c r="C31" s="53"/>
      <c r="D31" s="30"/>
      <c r="E31" s="54"/>
      <c r="F31" s="54"/>
      <c r="G31" s="54"/>
      <c r="H31" s="54"/>
      <c r="I31" s="54"/>
      <c r="J31" s="54"/>
      <c r="L31" s="56"/>
      <c r="M31" s="57"/>
    </row>
    <row r="32" spans="1:13" ht="20">
      <c r="A32" s="284" t="s">
        <v>501</v>
      </c>
      <c r="B32" s="284"/>
      <c r="C32" s="53"/>
      <c r="D32" s="30"/>
      <c r="E32" s="54"/>
      <c r="F32" s="54"/>
      <c r="G32" s="54"/>
      <c r="H32" s="54"/>
      <c r="I32" s="54"/>
      <c r="J32" s="54"/>
      <c r="L32" s="56"/>
      <c r="M32" s="57"/>
    </row>
    <row r="33" spans="1:20" ht="48">
      <c r="A33" s="283">
        <v>1</v>
      </c>
      <c r="B33" s="283"/>
      <c r="C33" s="161">
        <v>2</v>
      </c>
      <c r="D33" s="285" t="s">
        <v>486</v>
      </c>
      <c r="E33" s="285"/>
      <c r="F33" s="286">
        <v>4</v>
      </c>
      <c r="G33" s="287"/>
      <c r="H33" s="283" t="s">
        <v>487</v>
      </c>
      <c r="I33" s="283"/>
      <c r="J33" s="161">
        <v>6</v>
      </c>
      <c r="K33" s="161" t="s">
        <v>490</v>
      </c>
      <c r="L33" s="162" t="s">
        <v>507</v>
      </c>
      <c r="M33" s="163" t="s">
        <v>508</v>
      </c>
      <c r="N33" s="161">
        <v>10</v>
      </c>
      <c r="O33" s="161" t="s">
        <v>509</v>
      </c>
      <c r="T33" s="5" t="s">
        <v>504</v>
      </c>
    </row>
    <row r="34" spans="1:20" ht="80">
      <c r="A34" s="277" t="s">
        <v>430</v>
      </c>
      <c r="B34" s="278"/>
      <c r="C34" s="128" t="s">
        <v>516</v>
      </c>
      <c r="D34" s="277" t="s">
        <v>505</v>
      </c>
      <c r="E34" s="278"/>
      <c r="F34" s="277" t="s">
        <v>429</v>
      </c>
      <c r="G34" s="278"/>
      <c r="H34" s="277" t="s">
        <v>502</v>
      </c>
      <c r="I34" s="278"/>
      <c r="J34" s="128" t="s">
        <v>488</v>
      </c>
      <c r="K34" s="128" t="s">
        <v>489</v>
      </c>
      <c r="L34" s="128" t="s">
        <v>510</v>
      </c>
      <c r="M34" s="128" t="s">
        <v>506</v>
      </c>
      <c r="N34" s="128" t="s">
        <v>517</v>
      </c>
      <c r="O34" s="154" t="s">
        <v>491</v>
      </c>
    </row>
    <row r="35" spans="1:20" s="91" customFormat="1" ht="31.5" customHeight="1">
      <c r="A35" s="279">
        <f>G30</f>
        <v>0</v>
      </c>
      <c r="B35" s="279"/>
      <c r="C35" s="149">
        <f>K30</f>
        <v>34</v>
      </c>
      <c r="D35" s="279">
        <f>A35*C35</f>
        <v>0</v>
      </c>
      <c r="E35" s="279"/>
      <c r="F35" s="279" t="str">
        <f>E30</f>
        <v/>
      </c>
      <c r="G35" s="279"/>
      <c r="H35" s="282">
        <f>IF(ISERROR(IF(G30&lt;0,"kein Ausgleichsanspruch, da kein Belegungsrückgang",D35*F35)),0,IF(G30&lt;0,"kein Ausgleichsanspruch, da kein Belegungsrückgang",D35*F35))</f>
        <v>0</v>
      </c>
      <c r="I35" s="282"/>
      <c r="J35" s="159">
        <v>0.6</v>
      </c>
      <c r="K35" s="150">
        <f>IF(H35="kein Ausgleichsanspruch, da kein Belegungsrückgang",0,H35*J35)</f>
        <v>0</v>
      </c>
      <c r="L35" s="160"/>
      <c r="M35" s="150">
        <f>IF(K35=0,0,SUM(K35:L35))</f>
        <v>0</v>
      </c>
      <c r="N35" s="151">
        <f>M21</f>
        <v>0</v>
      </c>
      <c r="O35" s="155">
        <f>IF(ISERROR(M35/N35),0,M35/N35)</f>
        <v>0</v>
      </c>
      <c r="T35" s="152">
        <f>O35*M21</f>
        <v>0</v>
      </c>
    </row>
    <row r="36" spans="1:20" ht="31.5" customHeight="1">
      <c r="A36" s="40"/>
      <c r="B36" s="30"/>
      <c r="C36" s="53"/>
      <c r="D36" s="30"/>
      <c r="E36" s="54"/>
      <c r="F36" s="54"/>
      <c r="G36" s="54"/>
      <c r="H36" s="54"/>
      <c r="I36" s="54"/>
      <c r="J36" s="54"/>
      <c r="N36" s="56"/>
      <c r="O36" s="57"/>
      <c r="T36" s="153">
        <f>T35-M35</f>
        <v>0</v>
      </c>
    </row>
    <row r="37" spans="1:20" ht="14.5" customHeight="1">
      <c r="A37" s="269" t="s">
        <v>18</v>
      </c>
      <c r="B37" s="269"/>
      <c r="E37" s="61"/>
      <c r="F37" s="61"/>
      <c r="G37" s="61"/>
      <c r="H37" s="61"/>
      <c r="I37" s="61"/>
      <c r="J37" s="61"/>
      <c r="K37" s="61"/>
      <c r="L37" s="61"/>
      <c r="M37" s="61"/>
    </row>
    <row r="38" spans="1:20" ht="39.75" customHeight="1">
      <c r="A38" s="269" t="s">
        <v>19</v>
      </c>
      <c r="B38" s="269"/>
      <c r="C38" s="270" t="s">
        <v>30</v>
      </c>
      <c r="D38" s="270"/>
    </row>
    <row r="39" spans="1:20" ht="39.75" customHeight="1">
      <c r="A39" s="269" t="s">
        <v>20</v>
      </c>
      <c r="B39" s="269"/>
      <c r="C39" s="270" t="s">
        <v>30</v>
      </c>
      <c r="D39" s="270"/>
    </row>
    <row r="40" spans="1:20" ht="39.75" customHeight="1">
      <c r="A40" s="269" t="s">
        <v>503</v>
      </c>
      <c r="B40" s="269"/>
      <c r="C40" s="270" t="s">
        <v>30</v>
      </c>
      <c r="D40" s="270"/>
      <c r="M40" s="62"/>
    </row>
    <row r="41" spans="1:20" ht="20" customHeight="1">
      <c r="B41" s="157"/>
      <c r="C41" s="157"/>
    </row>
  </sheetData>
  <sheetProtection algorithmName="SHA-512" hashValue="vSzatxni5vZaqbecBUEhuCpgmZZl9rZtvoLvF8xttxTJ2xrd/ZZmUYhW0WpHdbIjL4GwYrhVIZHYtIJgtK/t8w==" saltValue="NGNikLpDWgYOokih/CQFvw==" spinCount="100000" sheet="1" objects="1" scenarios="1"/>
  <mergeCells count="73">
    <mergeCell ref="A32:B32"/>
    <mergeCell ref="D33:E33"/>
    <mergeCell ref="H33:I33"/>
    <mergeCell ref="A34:B34"/>
    <mergeCell ref="D34:E34"/>
    <mergeCell ref="F34:G34"/>
    <mergeCell ref="H34:I34"/>
    <mergeCell ref="F33:G33"/>
    <mergeCell ref="A37:B37"/>
    <mergeCell ref="F17:F19"/>
    <mergeCell ref="G17:G19"/>
    <mergeCell ref="A26:B27"/>
    <mergeCell ref="A17:B19"/>
    <mergeCell ref="A20:B20"/>
    <mergeCell ref="A21:B21"/>
    <mergeCell ref="E30:F30"/>
    <mergeCell ref="C29:D29"/>
    <mergeCell ref="E29:F29"/>
    <mergeCell ref="A35:B35"/>
    <mergeCell ref="D35:E35"/>
    <mergeCell ref="F35:G35"/>
    <mergeCell ref="G29:H29"/>
    <mergeCell ref="H35:I35"/>
    <mergeCell ref="A33:B33"/>
    <mergeCell ref="A39:B39"/>
    <mergeCell ref="A40:B40"/>
    <mergeCell ref="C38:D38"/>
    <mergeCell ref="C39:D39"/>
    <mergeCell ref="C40:D40"/>
    <mergeCell ref="A38:B38"/>
    <mergeCell ref="A2:D2"/>
    <mergeCell ref="A6:C6"/>
    <mergeCell ref="A22:B22"/>
    <mergeCell ref="A23:B23"/>
    <mergeCell ref="C17:D19"/>
    <mergeCell ref="C20:D20"/>
    <mergeCell ref="A8:C8"/>
    <mergeCell ref="A7:C7"/>
    <mergeCell ref="D6:K6"/>
    <mergeCell ref="D7:K7"/>
    <mergeCell ref="D8:K8"/>
    <mergeCell ref="E17:E19"/>
    <mergeCell ref="D15:D16"/>
    <mergeCell ref="F15:F16"/>
    <mergeCell ref="A14:C14"/>
    <mergeCell ref="A4:K4"/>
    <mergeCell ref="L15:L16"/>
    <mergeCell ref="L17:L19"/>
    <mergeCell ref="C27:E27"/>
    <mergeCell ref="H15:H16"/>
    <mergeCell ref="H17:H19"/>
    <mergeCell ref="I15:I16"/>
    <mergeCell ref="J15:J16"/>
    <mergeCell ref="K15:K16"/>
    <mergeCell ref="E15:E16"/>
    <mergeCell ref="G15:G16"/>
    <mergeCell ref="C15:C16"/>
    <mergeCell ref="C21:D21"/>
    <mergeCell ref="K17:K19"/>
    <mergeCell ref="J17:J19"/>
    <mergeCell ref="I17:I19"/>
    <mergeCell ref="A15:B16"/>
    <mergeCell ref="A24:B24"/>
    <mergeCell ref="A25:B25"/>
    <mergeCell ref="I30:J30"/>
    <mergeCell ref="C30:D30"/>
    <mergeCell ref="G30:H30"/>
    <mergeCell ref="C26:E26"/>
    <mergeCell ref="I29:J29"/>
    <mergeCell ref="C22:D22"/>
    <mergeCell ref="C23:D23"/>
    <mergeCell ref="C24:D24"/>
    <mergeCell ref="C25:D25"/>
  </mergeCells>
  <dataValidations count="3">
    <dataValidation type="list" allowBlank="1" showInputMessage="1" showErrorMessage="1" sqref="L14" xr:uid="{00000000-0002-0000-0200-000000000000}">
      <formula1>$Q$1:$Q$3</formula1>
    </dataValidation>
    <dataValidation type="list" allowBlank="1" showInputMessage="1" showErrorMessage="1" sqref="E14" xr:uid="{00000000-0002-0000-0200-000001000000}">
      <formula1>$Q$1:$Q$5</formula1>
    </dataValidation>
    <dataValidation type="list" allowBlank="1" showInputMessage="1" showErrorMessage="1" sqref="E14:K14" xr:uid="{00000000-0002-0000-0200-000002000000}">
      <formula1>$Q$1:$Q$8</formula1>
    </dataValidation>
  </dataValidations>
  <pageMargins left="0" right="0" top="0.78740157480314965" bottom="0.78740157480314965" header="0.31496062992125984" footer="0.31496062992125984"/>
  <pageSetup paperSize="9"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96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5.83203125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2.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7" customFormat="1" ht="20" thickBot="1">
      <c r="A2" s="254" t="s">
        <v>515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Q4" s="5">
        <v>3</v>
      </c>
    </row>
    <row r="5" spans="1:20" ht="16" thickBot="1">
      <c r="Q5" s="5">
        <v>4</v>
      </c>
    </row>
    <row r="6" spans="1:20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38"/>
      <c r="Q6" s="5">
        <v>5</v>
      </c>
    </row>
    <row r="7" spans="1:20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38"/>
      <c r="Q7" s="5">
        <v>6</v>
      </c>
    </row>
    <row r="8" spans="1:20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L14" s="56"/>
      <c r="M14" s="57"/>
    </row>
    <row r="15" spans="1:20" ht="33" thickBot="1">
      <c r="A15" s="288" t="s">
        <v>535</v>
      </c>
      <c r="B15" s="288"/>
      <c r="C15" s="288"/>
      <c r="D15" s="42" t="s">
        <v>608</v>
      </c>
      <c r="E15" s="29">
        <v>3</v>
      </c>
      <c r="F15" s="29">
        <v>5</v>
      </c>
      <c r="G15" s="29">
        <v>5</v>
      </c>
      <c r="H15" s="29">
        <v>5</v>
      </c>
      <c r="I15" s="29">
        <v>5</v>
      </c>
      <c r="J15" s="29">
        <v>4</v>
      </c>
      <c r="K15" s="29">
        <v>3</v>
      </c>
      <c r="L15" s="29">
        <v>5</v>
      </c>
      <c r="M15" s="63">
        <f>SUM(E15:L15)</f>
        <v>35</v>
      </c>
    </row>
    <row r="16" spans="1:20" ht="18">
      <c r="A16" s="240" t="s">
        <v>4</v>
      </c>
      <c r="B16" s="289"/>
      <c r="C16" s="217" t="s">
        <v>455</v>
      </c>
      <c r="D16" s="263" t="s">
        <v>551</v>
      </c>
      <c r="E16" s="250" t="s">
        <v>415</v>
      </c>
      <c r="F16" s="250" t="s">
        <v>537</v>
      </c>
      <c r="G16" s="250" t="s">
        <v>539</v>
      </c>
      <c r="H16" s="250" t="s">
        <v>541</v>
      </c>
      <c r="I16" s="250" t="s">
        <v>543</v>
      </c>
      <c r="J16" s="250" t="s">
        <v>544</v>
      </c>
      <c r="K16" s="250" t="s">
        <v>545</v>
      </c>
      <c r="L16" s="250" t="s">
        <v>546</v>
      </c>
      <c r="M16" s="43" t="s">
        <v>12</v>
      </c>
    </row>
    <row r="17" spans="1:13" ht="19" thickBot="1">
      <c r="A17" s="223"/>
      <c r="B17" s="224"/>
      <c r="C17" s="253"/>
      <c r="D17" s="264"/>
      <c r="E17" s="251"/>
      <c r="F17" s="251"/>
      <c r="G17" s="251"/>
      <c r="H17" s="251"/>
      <c r="I17" s="251"/>
      <c r="J17" s="251"/>
      <c r="K17" s="251"/>
      <c r="L17" s="251"/>
      <c r="M17" s="44" t="s">
        <v>552</v>
      </c>
    </row>
    <row r="18" spans="1:13" ht="14.25" customHeight="1">
      <c r="A18" s="240">
        <v>1</v>
      </c>
      <c r="B18" s="241"/>
      <c r="C18" s="240" t="s">
        <v>11</v>
      </c>
      <c r="D18" s="241"/>
      <c r="E18" s="244" t="s">
        <v>536</v>
      </c>
      <c r="F18" s="244" t="s">
        <v>538</v>
      </c>
      <c r="G18" s="244" t="s">
        <v>540</v>
      </c>
      <c r="H18" s="244" t="s">
        <v>542</v>
      </c>
      <c r="I18" s="244" t="s">
        <v>547</v>
      </c>
      <c r="J18" s="244" t="s">
        <v>548</v>
      </c>
      <c r="K18" s="244" t="s">
        <v>549</v>
      </c>
      <c r="L18" s="244" t="s">
        <v>550</v>
      </c>
      <c r="M18" s="45"/>
    </row>
    <row r="19" spans="1:13" ht="17">
      <c r="A19" s="257"/>
      <c r="B19" s="258"/>
      <c r="C19" s="257"/>
      <c r="D19" s="258"/>
      <c r="E19" s="245"/>
      <c r="F19" s="245"/>
      <c r="G19" s="245"/>
      <c r="H19" s="245"/>
      <c r="I19" s="245"/>
      <c r="J19" s="245"/>
      <c r="K19" s="245"/>
      <c r="L19" s="245"/>
      <c r="M19" s="45"/>
    </row>
    <row r="20" spans="1:13" ht="18" thickBot="1">
      <c r="A20" s="257"/>
      <c r="B20" s="258"/>
      <c r="C20" s="259"/>
      <c r="D20" s="239"/>
      <c r="E20" s="246"/>
      <c r="F20" s="246"/>
      <c r="G20" s="246"/>
      <c r="H20" s="246"/>
      <c r="I20" s="246"/>
      <c r="J20" s="246"/>
      <c r="K20" s="246"/>
      <c r="L20" s="246"/>
      <c r="M20" s="45"/>
    </row>
    <row r="21" spans="1:13" ht="18" thickBot="1">
      <c r="A21" s="240">
        <v>2</v>
      </c>
      <c r="B21" s="241"/>
      <c r="C21" s="227" t="s">
        <v>13</v>
      </c>
      <c r="D21" s="226"/>
      <c r="E21" s="36">
        <f>E22+E23+E24+E25</f>
        <v>0</v>
      </c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K21" si="1">I22+I23+I24+I25</f>
        <v>0</v>
      </c>
      <c r="J21" s="36">
        <f t="shared" si="1"/>
        <v>0</v>
      </c>
      <c r="K21" s="36">
        <f t="shared" si="1"/>
        <v>0</v>
      </c>
      <c r="L21" s="36">
        <f>L22+L23+L24+L25</f>
        <v>0</v>
      </c>
      <c r="M21" s="34">
        <f>SUM(E21:L21)</f>
        <v>0</v>
      </c>
    </row>
    <row r="22" spans="1:13" ht="18" thickBot="1">
      <c r="A22" s="225" t="s">
        <v>24</v>
      </c>
      <c r="B22" s="226"/>
      <c r="C22" s="227" t="s">
        <v>427</v>
      </c>
      <c r="D22" s="226"/>
      <c r="E22" s="37"/>
      <c r="F22" s="37"/>
      <c r="G22" s="37"/>
      <c r="H22" s="37"/>
      <c r="I22" s="37"/>
      <c r="J22" s="37"/>
      <c r="K22" s="37"/>
      <c r="L22" s="37"/>
      <c r="M22" s="35">
        <f>SUM(E22:L22)</f>
        <v>0</v>
      </c>
    </row>
    <row r="23" spans="1:13" ht="18" thickBot="1">
      <c r="A23" s="225" t="s">
        <v>22</v>
      </c>
      <c r="B23" s="226"/>
      <c r="C23" s="223" t="s">
        <v>14</v>
      </c>
      <c r="D23" s="239"/>
      <c r="E23" s="37"/>
      <c r="F23" s="37"/>
      <c r="G23" s="37"/>
      <c r="H23" s="37"/>
      <c r="I23" s="37"/>
      <c r="J23" s="37"/>
      <c r="K23" s="37"/>
      <c r="L23" s="37"/>
      <c r="M23" s="45"/>
    </row>
    <row r="24" spans="1:13" ht="18" hidden="1" thickBot="1">
      <c r="A24" s="225" t="s">
        <v>23</v>
      </c>
      <c r="B24" s="226"/>
      <c r="C24" s="227" t="s">
        <v>15</v>
      </c>
      <c r="D24" s="226"/>
      <c r="E24" s="170"/>
      <c r="F24" s="170"/>
      <c r="G24" s="170"/>
      <c r="H24" s="170"/>
      <c r="I24" s="170"/>
      <c r="J24" s="170"/>
      <c r="K24" s="170"/>
      <c r="L24" s="170"/>
      <c r="M24" s="45"/>
    </row>
    <row r="25" spans="1:13" ht="18" hidden="1" thickBot="1">
      <c r="A25" s="225" t="s">
        <v>25</v>
      </c>
      <c r="B25" s="226"/>
      <c r="C25" s="227" t="s">
        <v>16</v>
      </c>
      <c r="D25" s="226"/>
      <c r="E25" s="170"/>
      <c r="F25" s="170"/>
      <c r="G25" s="170"/>
      <c r="H25" s="170"/>
      <c r="I25" s="170"/>
      <c r="J25" s="170"/>
      <c r="K25" s="170"/>
      <c r="L25" s="170"/>
      <c r="M25" s="45"/>
    </row>
    <row r="26" spans="1:13" ht="18" thickBot="1">
      <c r="A26" s="227">
        <v>3</v>
      </c>
      <c r="B26" s="226"/>
      <c r="C26" s="240" t="s">
        <v>17</v>
      </c>
      <c r="D26" s="241"/>
      <c r="E26" s="46">
        <f>SUM(Anlage1_Referenzwert!$C14)</f>
        <v>0</v>
      </c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46">
        <f>SUM(Anlage1_Referenzwert!$C14)</f>
        <v>0</v>
      </c>
      <c r="M26" s="48">
        <f>L26</f>
        <v>0</v>
      </c>
    </row>
    <row r="27" spans="1:13" ht="17">
      <c r="A27" s="240">
        <v>4</v>
      </c>
      <c r="B27" s="271"/>
      <c r="C27" s="234" t="s">
        <v>425</v>
      </c>
      <c r="D27" s="235"/>
      <c r="E27" s="236"/>
      <c r="F27" s="49"/>
      <c r="G27" s="49"/>
      <c r="H27" s="49"/>
      <c r="I27" s="49"/>
      <c r="J27" s="49"/>
      <c r="K27" s="49"/>
      <c r="L27" s="49"/>
      <c r="M27" s="50">
        <f>$M$21/M15</f>
        <v>0</v>
      </c>
    </row>
    <row r="28" spans="1:13" ht="29" customHeight="1" thickBot="1">
      <c r="A28" s="259"/>
      <c r="B28" s="272"/>
      <c r="C28" s="247" t="s">
        <v>426</v>
      </c>
      <c r="D28" s="248"/>
      <c r="E28" s="249"/>
      <c r="F28" s="51"/>
      <c r="G28" s="51"/>
      <c r="H28" s="51"/>
      <c r="I28" s="51"/>
      <c r="J28" s="51"/>
      <c r="K28" s="51"/>
      <c r="L28" s="51"/>
      <c r="M28" s="52">
        <f>M26-M27</f>
        <v>0</v>
      </c>
    </row>
    <row r="29" spans="1:13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L29" s="56"/>
      <c r="M29" s="57"/>
    </row>
    <row r="30" spans="1:13" ht="33" thickBot="1">
      <c r="A30" s="288" t="s">
        <v>535</v>
      </c>
      <c r="B30" s="288"/>
      <c r="C30" s="288"/>
      <c r="D30" s="42" t="s">
        <v>609</v>
      </c>
      <c r="E30" s="29">
        <v>5</v>
      </c>
      <c r="F30" s="29">
        <v>5</v>
      </c>
      <c r="G30" s="29">
        <v>5</v>
      </c>
      <c r="H30" s="29">
        <v>5</v>
      </c>
      <c r="I30" s="29">
        <v>5</v>
      </c>
      <c r="J30" s="29">
        <v>5</v>
      </c>
      <c r="K30" s="29">
        <v>5</v>
      </c>
      <c r="L30" s="29">
        <v>5</v>
      </c>
      <c r="M30" s="63">
        <f>SUM(E30:L30)</f>
        <v>40</v>
      </c>
    </row>
    <row r="31" spans="1:13" ht="18">
      <c r="A31" s="240" t="s">
        <v>4</v>
      </c>
      <c r="B31" s="289"/>
      <c r="C31" s="217" t="s">
        <v>455</v>
      </c>
      <c r="D31" s="263" t="s">
        <v>561</v>
      </c>
      <c r="E31" s="250" t="s">
        <v>553</v>
      </c>
      <c r="F31" s="250" t="s">
        <v>554</v>
      </c>
      <c r="G31" s="250" t="s">
        <v>555</v>
      </c>
      <c r="H31" s="250" t="s">
        <v>556</v>
      </c>
      <c r="I31" s="250" t="s">
        <v>557</v>
      </c>
      <c r="J31" s="250" t="s">
        <v>558</v>
      </c>
      <c r="K31" s="250" t="s">
        <v>559</v>
      </c>
      <c r="L31" s="250" t="s">
        <v>560</v>
      </c>
      <c r="M31" s="43" t="s">
        <v>12</v>
      </c>
    </row>
    <row r="32" spans="1:13" ht="19" thickBot="1">
      <c r="A32" s="223"/>
      <c r="B32" s="224"/>
      <c r="C32" s="253"/>
      <c r="D32" s="264"/>
      <c r="E32" s="251"/>
      <c r="F32" s="251"/>
      <c r="G32" s="251"/>
      <c r="H32" s="251"/>
      <c r="I32" s="251"/>
      <c r="J32" s="251"/>
      <c r="K32" s="251"/>
      <c r="L32" s="251"/>
      <c r="M32" s="44" t="s">
        <v>562</v>
      </c>
    </row>
    <row r="33" spans="1:13" ht="14.25" customHeight="1">
      <c r="A33" s="240">
        <v>1</v>
      </c>
      <c r="B33" s="241"/>
      <c r="C33" s="240" t="s">
        <v>11</v>
      </c>
      <c r="D33" s="241"/>
      <c r="E33" s="244" t="s">
        <v>563</v>
      </c>
      <c r="F33" s="244" t="s">
        <v>564</v>
      </c>
      <c r="G33" s="244" t="s">
        <v>565</v>
      </c>
      <c r="H33" s="244" t="s">
        <v>566</v>
      </c>
      <c r="I33" s="244" t="s">
        <v>567</v>
      </c>
      <c r="J33" s="244" t="s">
        <v>568</v>
      </c>
      <c r="K33" s="244" t="s">
        <v>569</v>
      </c>
      <c r="L33" s="244" t="s">
        <v>570</v>
      </c>
      <c r="M33" s="45"/>
    </row>
    <row r="34" spans="1:13" ht="17">
      <c r="A34" s="257"/>
      <c r="B34" s="258"/>
      <c r="C34" s="257"/>
      <c r="D34" s="258"/>
      <c r="E34" s="245"/>
      <c r="F34" s="245"/>
      <c r="G34" s="245"/>
      <c r="H34" s="245"/>
      <c r="I34" s="245"/>
      <c r="J34" s="245"/>
      <c r="K34" s="245"/>
      <c r="L34" s="245"/>
      <c r="M34" s="45"/>
    </row>
    <row r="35" spans="1:13" ht="18" thickBot="1">
      <c r="A35" s="257"/>
      <c r="B35" s="258"/>
      <c r="C35" s="259"/>
      <c r="D35" s="239"/>
      <c r="E35" s="246"/>
      <c r="F35" s="246"/>
      <c r="G35" s="246"/>
      <c r="H35" s="246"/>
      <c r="I35" s="246"/>
      <c r="J35" s="246"/>
      <c r="K35" s="246"/>
      <c r="L35" s="246"/>
      <c r="M35" s="45"/>
    </row>
    <row r="36" spans="1:13" ht="18" thickBot="1">
      <c r="A36" s="240">
        <v>2</v>
      </c>
      <c r="B36" s="241"/>
      <c r="C36" s="227" t="s">
        <v>13</v>
      </c>
      <c r="D36" s="226"/>
      <c r="E36" s="36">
        <f>E37+E38+E39+E40</f>
        <v>0</v>
      </c>
      <c r="F36" s="36">
        <f>F37+F38+F39+F40</f>
        <v>0</v>
      </c>
      <c r="G36" s="36">
        <f t="shared" ref="G36" si="2">G37+G38+G39+G40</f>
        <v>0</v>
      </c>
      <c r="H36" s="36">
        <f>H37+H38+H39+H40</f>
        <v>0</v>
      </c>
      <c r="I36" s="36">
        <f t="shared" ref="I36:K36" si="3">I37+I38+I39+I40</f>
        <v>0</v>
      </c>
      <c r="J36" s="36">
        <f t="shared" si="3"/>
        <v>0</v>
      </c>
      <c r="K36" s="36">
        <f t="shared" si="3"/>
        <v>0</v>
      </c>
      <c r="L36" s="36">
        <f>L37+L38+L39+L40</f>
        <v>0</v>
      </c>
      <c r="M36" s="34">
        <f>SUM(E36:L36)</f>
        <v>0</v>
      </c>
    </row>
    <row r="37" spans="1:13" ht="18" thickBot="1">
      <c r="A37" s="225" t="s">
        <v>24</v>
      </c>
      <c r="B37" s="226"/>
      <c r="C37" s="227" t="s">
        <v>427</v>
      </c>
      <c r="D37" s="226"/>
      <c r="E37" s="37"/>
      <c r="F37" s="37"/>
      <c r="G37" s="37"/>
      <c r="H37" s="37"/>
      <c r="I37" s="37"/>
      <c r="J37" s="37"/>
      <c r="K37" s="37"/>
      <c r="L37" s="37"/>
      <c r="M37" s="35">
        <f>SUM(E37:L37)</f>
        <v>0</v>
      </c>
    </row>
    <row r="38" spans="1:13" ht="18" thickBot="1">
      <c r="A38" s="225" t="s">
        <v>22</v>
      </c>
      <c r="B38" s="226"/>
      <c r="C38" s="223" t="s">
        <v>14</v>
      </c>
      <c r="D38" s="239"/>
      <c r="E38" s="37"/>
      <c r="F38" s="37"/>
      <c r="G38" s="37"/>
      <c r="H38" s="37"/>
      <c r="I38" s="37"/>
      <c r="J38" s="37"/>
      <c r="K38" s="37"/>
      <c r="L38" s="37"/>
      <c r="M38" s="45"/>
    </row>
    <row r="39" spans="1:13" ht="18" hidden="1" thickBot="1">
      <c r="A39" s="225" t="s">
        <v>23</v>
      </c>
      <c r="B39" s="226"/>
      <c r="C39" s="227" t="s">
        <v>15</v>
      </c>
      <c r="D39" s="226"/>
      <c r="E39" s="170"/>
      <c r="F39" s="170"/>
      <c r="G39" s="170"/>
      <c r="H39" s="170"/>
      <c r="I39" s="170"/>
      <c r="J39" s="170"/>
      <c r="K39" s="170"/>
      <c r="L39" s="170"/>
      <c r="M39" s="45"/>
    </row>
    <row r="40" spans="1:13" ht="18" hidden="1" thickBot="1">
      <c r="A40" s="225" t="s">
        <v>25</v>
      </c>
      <c r="B40" s="226"/>
      <c r="C40" s="227" t="s">
        <v>16</v>
      </c>
      <c r="D40" s="226"/>
      <c r="E40" s="170"/>
      <c r="F40" s="170"/>
      <c r="G40" s="170"/>
      <c r="H40" s="170"/>
      <c r="I40" s="170"/>
      <c r="J40" s="170"/>
      <c r="K40" s="170"/>
      <c r="L40" s="170"/>
      <c r="M40" s="45"/>
    </row>
    <row r="41" spans="1:13" ht="18" thickBot="1">
      <c r="A41" s="227">
        <v>3</v>
      </c>
      <c r="B41" s="226"/>
      <c r="C41" s="240" t="s">
        <v>17</v>
      </c>
      <c r="D41" s="241"/>
      <c r="E41" s="46">
        <f>SUM(Anlage1_Referenzwert!$C$14)</f>
        <v>0</v>
      </c>
      <c r="F41" s="46">
        <f>SUM(Anlage1_Referenzwert!$C$14)</f>
        <v>0</v>
      </c>
      <c r="G41" s="46">
        <f>SUM(Anlage1_Referenzwert!$C$14)</f>
        <v>0</v>
      </c>
      <c r="H41" s="46">
        <f>SUM(Anlage1_Referenzwert!$C$14)</f>
        <v>0</v>
      </c>
      <c r="I41" s="46">
        <f>SUM(Anlage1_Referenzwert!$C$14)</f>
        <v>0</v>
      </c>
      <c r="J41" s="46">
        <f>SUM(Anlage1_Referenzwert!$C$14)</f>
        <v>0</v>
      </c>
      <c r="K41" s="46">
        <f>SUM(Anlage1_Referenzwert!$C$14)</f>
        <v>0</v>
      </c>
      <c r="L41" s="46">
        <f>SUM(Anlage1_Referenzwert!$C$14)</f>
        <v>0</v>
      </c>
      <c r="M41" s="48">
        <f>L41</f>
        <v>0</v>
      </c>
    </row>
    <row r="42" spans="1:13" ht="17">
      <c r="A42" s="240">
        <v>4</v>
      </c>
      <c r="B42" s="271"/>
      <c r="C42" s="234" t="s">
        <v>425</v>
      </c>
      <c r="D42" s="235"/>
      <c r="E42" s="236"/>
      <c r="F42" s="49"/>
      <c r="G42" s="49"/>
      <c r="H42" s="49"/>
      <c r="I42" s="49"/>
      <c r="J42" s="49"/>
      <c r="K42" s="49"/>
      <c r="L42" s="49"/>
      <c r="M42" s="50">
        <f>$M$36/M30</f>
        <v>0</v>
      </c>
    </row>
    <row r="43" spans="1:13" ht="29" customHeight="1" thickBot="1">
      <c r="A43" s="259"/>
      <c r="B43" s="272"/>
      <c r="C43" s="247" t="s">
        <v>426</v>
      </c>
      <c r="D43" s="248"/>
      <c r="E43" s="249"/>
      <c r="F43" s="51"/>
      <c r="G43" s="51"/>
      <c r="H43" s="51"/>
      <c r="I43" s="51"/>
      <c r="J43" s="51"/>
      <c r="K43" s="51"/>
      <c r="L43" s="51"/>
      <c r="M43" s="52">
        <f>M41-M42</f>
        <v>0</v>
      </c>
    </row>
    <row r="44" spans="1:13" ht="31.25" customHeight="1" thickBot="1">
      <c r="A44" s="40"/>
      <c r="B44" s="30"/>
      <c r="C44" s="53"/>
      <c r="D44" s="30"/>
      <c r="E44" s="54"/>
      <c r="F44" s="54"/>
      <c r="G44" s="54"/>
      <c r="H44" s="54"/>
      <c r="I44" s="54"/>
      <c r="J44" s="54"/>
      <c r="L44" s="56"/>
      <c r="M44" s="57"/>
    </row>
    <row r="45" spans="1:13" ht="33" thickBot="1">
      <c r="A45" s="288" t="s">
        <v>535</v>
      </c>
      <c r="B45" s="288"/>
      <c r="C45" s="288"/>
      <c r="D45" s="42" t="s">
        <v>610</v>
      </c>
      <c r="E45" s="29">
        <v>5</v>
      </c>
      <c r="F45" s="29">
        <v>5</v>
      </c>
      <c r="G45" s="29">
        <v>5</v>
      </c>
      <c r="H45" s="29">
        <v>4</v>
      </c>
      <c r="I45" s="29">
        <v>4</v>
      </c>
      <c r="J45" s="29">
        <v>5</v>
      </c>
      <c r="K45" s="29">
        <v>5</v>
      </c>
      <c r="L45" s="29">
        <v>5</v>
      </c>
      <c r="M45" s="63">
        <f>SUM(E45:L45)</f>
        <v>38</v>
      </c>
    </row>
    <row r="46" spans="1:13" ht="18">
      <c r="A46" s="240" t="s">
        <v>4</v>
      </c>
      <c r="B46" s="289"/>
      <c r="C46" s="217" t="s">
        <v>455</v>
      </c>
      <c r="D46" s="263" t="s">
        <v>579</v>
      </c>
      <c r="E46" s="250" t="s">
        <v>571</v>
      </c>
      <c r="F46" s="250" t="s">
        <v>572</v>
      </c>
      <c r="G46" s="250" t="s">
        <v>573</v>
      </c>
      <c r="H46" s="250" t="s">
        <v>574</v>
      </c>
      <c r="I46" s="250" t="s">
        <v>575</v>
      </c>
      <c r="J46" s="250" t="s">
        <v>576</v>
      </c>
      <c r="K46" s="250" t="s">
        <v>577</v>
      </c>
      <c r="L46" s="250" t="s">
        <v>578</v>
      </c>
      <c r="M46" s="43" t="s">
        <v>12</v>
      </c>
    </row>
    <row r="47" spans="1:13" ht="19" thickBot="1">
      <c r="A47" s="223"/>
      <c r="B47" s="224"/>
      <c r="C47" s="253"/>
      <c r="D47" s="264"/>
      <c r="E47" s="251"/>
      <c r="F47" s="251"/>
      <c r="G47" s="251"/>
      <c r="H47" s="251"/>
      <c r="I47" s="251"/>
      <c r="J47" s="251"/>
      <c r="K47" s="251"/>
      <c r="L47" s="251"/>
      <c r="M47" s="44" t="s">
        <v>580</v>
      </c>
    </row>
    <row r="48" spans="1:13" ht="14.25" customHeight="1">
      <c r="A48" s="240">
        <v>1</v>
      </c>
      <c r="B48" s="241"/>
      <c r="C48" s="240" t="s">
        <v>11</v>
      </c>
      <c r="D48" s="241"/>
      <c r="E48" s="244" t="s">
        <v>581</v>
      </c>
      <c r="F48" s="244" t="s">
        <v>582</v>
      </c>
      <c r="G48" s="244" t="s">
        <v>583</v>
      </c>
      <c r="H48" s="244" t="s">
        <v>584</v>
      </c>
      <c r="I48" s="244" t="s">
        <v>585</v>
      </c>
      <c r="J48" s="244" t="s">
        <v>586</v>
      </c>
      <c r="K48" s="244" t="s">
        <v>587</v>
      </c>
      <c r="L48" s="244" t="s">
        <v>588</v>
      </c>
      <c r="M48" s="45"/>
    </row>
    <row r="49" spans="1:13" ht="17">
      <c r="A49" s="257"/>
      <c r="B49" s="258"/>
      <c r="C49" s="257"/>
      <c r="D49" s="258"/>
      <c r="E49" s="245"/>
      <c r="F49" s="245"/>
      <c r="G49" s="245"/>
      <c r="H49" s="245"/>
      <c r="I49" s="245"/>
      <c r="J49" s="245"/>
      <c r="K49" s="245"/>
      <c r="L49" s="245"/>
      <c r="M49" s="45"/>
    </row>
    <row r="50" spans="1:13" ht="18" thickBot="1">
      <c r="A50" s="257"/>
      <c r="B50" s="258"/>
      <c r="C50" s="259"/>
      <c r="D50" s="239"/>
      <c r="E50" s="246"/>
      <c r="F50" s="246"/>
      <c r="G50" s="246"/>
      <c r="H50" s="246"/>
      <c r="I50" s="246"/>
      <c r="J50" s="246"/>
      <c r="K50" s="246"/>
      <c r="L50" s="246"/>
      <c r="M50" s="45"/>
    </row>
    <row r="51" spans="1:13" ht="18" thickBot="1">
      <c r="A51" s="240">
        <v>2</v>
      </c>
      <c r="B51" s="241"/>
      <c r="C51" s="227" t="s">
        <v>13</v>
      </c>
      <c r="D51" s="226"/>
      <c r="E51" s="36">
        <f>E52+E53+E54+E55</f>
        <v>0</v>
      </c>
      <c r="F51" s="36">
        <f>F52+F53+F54+F55</f>
        <v>0</v>
      </c>
      <c r="G51" s="36">
        <f t="shared" ref="G51" si="4">G52+G53+G54+G55</f>
        <v>0</v>
      </c>
      <c r="H51" s="36">
        <f>H52+H53+H54+H55</f>
        <v>0</v>
      </c>
      <c r="I51" s="36">
        <f t="shared" ref="I51:K51" si="5">I52+I53+I54+I55</f>
        <v>0</v>
      </c>
      <c r="J51" s="36">
        <f t="shared" si="5"/>
        <v>0</v>
      </c>
      <c r="K51" s="36">
        <f t="shared" si="5"/>
        <v>0</v>
      </c>
      <c r="L51" s="36">
        <f>L52+L53+L54+L55</f>
        <v>0</v>
      </c>
      <c r="M51" s="34">
        <f>SUM(E51:L51)</f>
        <v>0</v>
      </c>
    </row>
    <row r="52" spans="1:13" ht="18" thickBot="1">
      <c r="A52" s="225" t="s">
        <v>24</v>
      </c>
      <c r="B52" s="226"/>
      <c r="C52" s="227" t="s">
        <v>427</v>
      </c>
      <c r="D52" s="226"/>
      <c r="E52" s="37"/>
      <c r="F52" s="37"/>
      <c r="G52" s="37"/>
      <c r="H52" s="37"/>
      <c r="I52" s="37"/>
      <c r="J52" s="37"/>
      <c r="K52" s="37"/>
      <c r="L52" s="37"/>
      <c r="M52" s="35">
        <f>SUM(E52:L52)</f>
        <v>0</v>
      </c>
    </row>
    <row r="53" spans="1:13" ht="18" thickBot="1">
      <c r="A53" s="225" t="s">
        <v>22</v>
      </c>
      <c r="B53" s="226"/>
      <c r="C53" s="223" t="s">
        <v>14</v>
      </c>
      <c r="D53" s="239"/>
      <c r="E53" s="37"/>
      <c r="F53" s="37"/>
      <c r="G53" s="37"/>
      <c r="H53" s="37"/>
      <c r="I53" s="37"/>
      <c r="J53" s="37"/>
      <c r="K53" s="37"/>
      <c r="L53" s="37"/>
      <c r="M53" s="45"/>
    </row>
    <row r="54" spans="1:13" ht="18" hidden="1" thickBot="1">
      <c r="A54" s="225" t="s">
        <v>23</v>
      </c>
      <c r="B54" s="226"/>
      <c r="C54" s="227" t="s">
        <v>15</v>
      </c>
      <c r="D54" s="226"/>
      <c r="E54" s="170"/>
      <c r="F54" s="170"/>
      <c r="G54" s="170"/>
      <c r="H54" s="170"/>
      <c r="I54" s="170"/>
      <c r="J54" s="170"/>
      <c r="K54" s="170"/>
      <c r="L54" s="170"/>
      <c r="M54" s="45"/>
    </row>
    <row r="55" spans="1:13" ht="18" hidden="1" thickBot="1">
      <c r="A55" s="225" t="s">
        <v>25</v>
      </c>
      <c r="B55" s="226"/>
      <c r="C55" s="227" t="s">
        <v>16</v>
      </c>
      <c r="D55" s="226"/>
      <c r="E55" s="170"/>
      <c r="F55" s="170"/>
      <c r="G55" s="170"/>
      <c r="H55" s="170"/>
      <c r="I55" s="170"/>
      <c r="J55" s="170"/>
      <c r="K55" s="170"/>
      <c r="L55" s="170"/>
      <c r="M55" s="45"/>
    </row>
    <row r="56" spans="1:13" ht="18" thickBot="1">
      <c r="A56" s="227">
        <v>3</v>
      </c>
      <c r="B56" s="226"/>
      <c r="C56" s="240" t="s">
        <v>17</v>
      </c>
      <c r="D56" s="241"/>
      <c r="E56" s="46">
        <f>SUM(Anlage1_Referenzwert!$C$14)</f>
        <v>0</v>
      </c>
      <c r="F56" s="46">
        <f>SUM(Anlage1_Referenzwert!$C$14)</f>
        <v>0</v>
      </c>
      <c r="G56" s="46">
        <f>SUM(Anlage1_Referenzwert!$C$14)</f>
        <v>0</v>
      </c>
      <c r="H56" s="46">
        <f>SUM(Anlage1_Referenzwert!$C$14)</f>
        <v>0</v>
      </c>
      <c r="I56" s="46">
        <f>SUM(Anlage1_Referenzwert!$C$14)</f>
        <v>0</v>
      </c>
      <c r="J56" s="46">
        <f>SUM(Anlage1_Referenzwert!$C$14)</f>
        <v>0</v>
      </c>
      <c r="K56" s="46">
        <f>SUM(Anlage1_Referenzwert!$C$14)</f>
        <v>0</v>
      </c>
      <c r="L56" s="46">
        <f>SUM(Anlage1_Referenzwert!$C$14)</f>
        <v>0</v>
      </c>
      <c r="M56" s="48">
        <f>L56</f>
        <v>0</v>
      </c>
    </row>
    <row r="57" spans="1:13" ht="17">
      <c r="A57" s="240">
        <v>4</v>
      </c>
      <c r="B57" s="271"/>
      <c r="C57" s="234" t="s">
        <v>425</v>
      </c>
      <c r="D57" s="235"/>
      <c r="E57" s="236"/>
      <c r="F57" s="49"/>
      <c r="G57" s="49"/>
      <c r="H57" s="49"/>
      <c r="I57" s="49"/>
      <c r="J57" s="49"/>
      <c r="K57" s="49"/>
      <c r="L57" s="49"/>
      <c r="M57" s="50">
        <f>$M$51/M45</f>
        <v>0</v>
      </c>
    </row>
    <row r="58" spans="1:13" ht="29" customHeight="1" thickBot="1">
      <c r="A58" s="259"/>
      <c r="B58" s="272"/>
      <c r="C58" s="247" t="s">
        <v>426</v>
      </c>
      <c r="D58" s="248"/>
      <c r="E58" s="249"/>
      <c r="F58" s="51"/>
      <c r="G58" s="51"/>
      <c r="H58" s="51"/>
      <c r="I58" s="51"/>
      <c r="J58" s="51"/>
      <c r="K58" s="51"/>
      <c r="L58" s="51"/>
      <c r="M58" s="52">
        <f>M56-M57</f>
        <v>0</v>
      </c>
    </row>
    <row r="59" spans="1:13" ht="31.25" customHeight="1" thickBot="1">
      <c r="A59" s="40"/>
      <c r="B59" s="30"/>
      <c r="C59" s="53"/>
      <c r="D59" s="30"/>
      <c r="E59" s="54"/>
      <c r="F59" s="54"/>
      <c r="G59" s="54"/>
      <c r="H59" s="54"/>
      <c r="I59" s="54"/>
      <c r="J59" s="54"/>
      <c r="L59" s="56"/>
      <c r="M59" s="57"/>
    </row>
    <row r="60" spans="1:13" ht="33" thickBot="1">
      <c r="A60" s="288" t="s">
        <v>535</v>
      </c>
      <c r="B60" s="288"/>
      <c r="C60" s="288"/>
      <c r="D60" s="42" t="s">
        <v>611</v>
      </c>
      <c r="E60" s="29">
        <v>5</v>
      </c>
      <c r="F60" s="29">
        <v>4</v>
      </c>
      <c r="G60" s="29">
        <v>5</v>
      </c>
      <c r="H60" s="29">
        <v>4</v>
      </c>
      <c r="I60" s="29">
        <v>1</v>
      </c>
      <c r="J60" s="132"/>
      <c r="K60" s="132"/>
      <c r="L60" s="133"/>
      <c r="M60" s="63">
        <f>SUM(E60:I60)</f>
        <v>19</v>
      </c>
    </row>
    <row r="61" spans="1:13" ht="18">
      <c r="A61" s="240" t="s">
        <v>4</v>
      </c>
      <c r="B61" s="289"/>
      <c r="C61" s="217" t="s">
        <v>455</v>
      </c>
      <c r="D61" s="263" t="s">
        <v>598</v>
      </c>
      <c r="E61" s="290" t="s">
        <v>589</v>
      </c>
      <c r="F61" s="290" t="s">
        <v>591</v>
      </c>
      <c r="G61" s="290" t="s">
        <v>593</v>
      </c>
      <c r="H61" s="290" t="s">
        <v>595</v>
      </c>
      <c r="I61" s="290" t="s">
        <v>597</v>
      </c>
      <c r="J61" s="291"/>
      <c r="K61" s="292"/>
      <c r="L61" s="293"/>
      <c r="M61" s="43" t="s">
        <v>12</v>
      </c>
    </row>
    <row r="62" spans="1:13" ht="19" thickBot="1">
      <c r="A62" s="223"/>
      <c r="B62" s="224"/>
      <c r="C62" s="253"/>
      <c r="D62" s="264"/>
      <c r="E62" s="251"/>
      <c r="F62" s="251"/>
      <c r="G62" s="251"/>
      <c r="H62" s="251"/>
      <c r="I62" s="251"/>
      <c r="J62" s="291"/>
      <c r="K62" s="292"/>
      <c r="L62" s="293"/>
      <c r="M62" s="44" t="s">
        <v>599</v>
      </c>
    </row>
    <row r="63" spans="1:13" ht="14.25" customHeight="1">
      <c r="A63" s="240">
        <v>1</v>
      </c>
      <c r="B63" s="241"/>
      <c r="C63" s="240" t="s">
        <v>11</v>
      </c>
      <c r="D63" s="241"/>
      <c r="E63" s="244" t="s">
        <v>590</v>
      </c>
      <c r="F63" s="244" t="s">
        <v>592</v>
      </c>
      <c r="G63" s="244" t="s">
        <v>594</v>
      </c>
      <c r="H63" s="244" t="s">
        <v>596</v>
      </c>
      <c r="I63" s="244">
        <v>44347</v>
      </c>
      <c r="J63" s="295"/>
      <c r="K63" s="296"/>
      <c r="L63" s="294"/>
      <c r="M63" s="45"/>
    </row>
    <row r="64" spans="1:13" ht="17">
      <c r="A64" s="257"/>
      <c r="B64" s="258"/>
      <c r="C64" s="257"/>
      <c r="D64" s="258"/>
      <c r="E64" s="245"/>
      <c r="F64" s="245"/>
      <c r="G64" s="245"/>
      <c r="H64" s="245"/>
      <c r="I64" s="245"/>
      <c r="J64" s="295"/>
      <c r="K64" s="296"/>
      <c r="L64" s="294"/>
      <c r="M64" s="45"/>
    </row>
    <row r="65" spans="1:13" ht="18" thickBot="1">
      <c r="A65" s="257"/>
      <c r="B65" s="258"/>
      <c r="C65" s="259"/>
      <c r="D65" s="239"/>
      <c r="E65" s="246"/>
      <c r="F65" s="246"/>
      <c r="G65" s="246"/>
      <c r="H65" s="246"/>
      <c r="I65" s="246"/>
      <c r="J65" s="295"/>
      <c r="K65" s="296"/>
      <c r="L65" s="294"/>
      <c r="M65" s="45"/>
    </row>
    <row r="66" spans="1:13" ht="18" thickBot="1">
      <c r="A66" s="240">
        <v>2</v>
      </c>
      <c r="B66" s="241"/>
      <c r="C66" s="227" t="s">
        <v>13</v>
      </c>
      <c r="D66" s="226"/>
      <c r="E66" s="36">
        <f t="shared" ref="E66" si="6">E67+E68+E69+E70</f>
        <v>0</v>
      </c>
      <c r="F66" s="36">
        <f>F67+F68+F69+F70</f>
        <v>0</v>
      </c>
      <c r="G66" s="36">
        <f t="shared" ref="G66" si="7">G67+G68+G69+G70</f>
        <v>0</v>
      </c>
      <c r="H66" s="36">
        <f>H67+H68+H69+H70</f>
        <v>0</v>
      </c>
      <c r="I66" s="36">
        <f t="shared" ref="I66" si="8">I67+I68+I69+I70</f>
        <v>0</v>
      </c>
      <c r="J66" s="134"/>
      <c r="K66" s="135"/>
      <c r="L66" s="136"/>
      <c r="M66" s="34">
        <f>SUM(E66:I66)</f>
        <v>0</v>
      </c>
    </row>
    <row r="67" spans="1:13" ht="18" thickBot="1">
      <c r="A67" s="225" t="s">
        <v>24</v>
      </c>
      <c r="B67" s="226"/>
      <c r="C67" s="227" t="s">
        <v>427</v>
      </c>
      <c r="D67" s="226"/>
      <c r="E67" s="37"/>
      <c r="F67" s="37"/>
      <c r="G67" s="37"/>
      <c r="H67" s="37"/>
      <c r="I67" s="37"/>
      <c r="J67" s="134"/>
      <c r="K67" s="135"/>
      <c r="L67" s="136"/>
      <c r="M67" s="35">
        <f>SUM(E67:I67)</f>
        <v>0</v>
      </c>
    </row>
    <row r="68" spans="1:13" ht="18" thickBot="1">
      <c r="A68" s="225" t="s">
        <v>22</v>
      </c>
      <c r="B68" s="226"/>
      <c r="C68" s="223" t="s">
        <v>14</v>
      </c>
      <c r="D68" s="239"/>
      <c r="E68" s="37"/>
      <c r="F68" s="37"/>
      <c r="G68" s="37"/>
      <c r="H68" s="37"/>
      <c r="I68" s="37"/>
      <c r="J68" s="134"/>
      <c r="K68" s="135"/>
      <c r="L68" s="136"/>
      <c r="M68" s="45"/>
    </row>
    <row r="69" spans="1:13" ht="18" hidden="1" thickBot="1">
      <c r="A69" s="225" t="s">
        <v>23</v>
      </c>
      <c r="B69" s="226"/>
      <c r="C69" s="227" t="s">
        <v>15</v>
      </c>
      <c r="D69" s="226"/>
      <c r="E69" s="170"/>
      <c r="F69" s="170"/>
      <c r="G69" s="170"/>
      <c r="H69" s="170"/>
      <c r="I69" s="170"/>
      <c r="J69" s="134"/>
      <c r="K69" s="135"/>
      <c r="L69" s="136"/>
      <c r="M69" s="45"/>
    </row>
    <row r="70" spans="1:13" ht="18" hidden="1" thickBot="1">
      <c r="A70" s="225" t="s">
        <v>25</v>
      </c>
      <c r="B70" s="226"/>
      <c r="C70" s="227" t="s">
        <v>16</v>
      </c>
      <c r="D70" s="226"/>
      <c r="E70" s="170"/>
      <c r="F70" s="170"/>
      <c r="G70" s="170"/>
      <c r="H70" s="170"/>
      <c r="I70" s="170"/>
      <c r="J70" s="134"/>
      <c r="K70" s="135"/>
      <c r="L70" s="136"/>
      <c r="M70" s="45"/>
    </row>
    <row r="71" spans="1:13" ht="18" thickBot="1">
      <c r="A71" s="227">
        <v>3</v>
      </c>
      <c r="B71" s="226"/>
      <c r="C71" s="240" t="s">
        <v>17</v>
      </c>
      <c r="D71" s="241"/>
      <c r="E71" s="46">
        <f>SUM(Anlage1_Referenzwert!$C14)</f>
        <v>0</v>
      </c>
      <c r="F71" s="46">
        <f>SUM(Anlage1_Referenzwert!$C14)</f>
        <v>0</v>
      </c>
      <c r="G71" s="46">
        <f>SUM(Anlage1_Referenzwert!$C14)</f>
        <v>0</v>
      </c>
      <c r="H71" s="46">
        <f>SUM(Anlage1_Referenzwert!$C14)</f>
        <v>0</v>
      </c>
      <c r="I71" s="46">
        <f>SUM(Anlage1_Referenzwert!$C14)</f>
        <v>0</v>
      </c>
      <c r="J71" s="138"/>
      <c r="K71" s="138"/>
      <c r="L71" s="139"/>
      <c r="M71" s="48">
        <f>I71</f>
        <v>0</v>
      </c>
    </row>
    <row r="72" spans="1:13" ht="17">
      <c r="A72" s="240">
        <v>4</v>
      </c>
      <c r="B72" s="271"/>
      <c r="C72" s="234" t="s">
        <v>425</v>
      </c>
      <c r="D72" s="235"/>
      <c r="E72" s="236"/>
      <c r="F72" s="49"/>
      <c r="G72" s="49"/>
      <c r="H72" s="49"/>
      <c r="I72" s="49"/>
      <c r="J72" s="171"/>
      <c r="K72" s="49"/>
      <c r="L72" s="49"/>
      <c r="M72" s="50">
        <f>$M$66/$M$60</f>
        <v>0</v>
      </c>
    </row>
    <row r="73" spans="1:13" ht="26.5" customHeight="1" thickBot="1">
      <c r="A73" s="259"/>
      <c r="B73" s="272"/>
      <c r="C73" s="247" t="s">
        <v>426</v>
      </c>
      <c r="D73" s="248"/>
      <c r="E73" s="249"/>
      <c r="F73" s="51"/>
      <c r="G73" s="51"/>
      <c r="H73" s="51"/>
      <c r="I73" s="51"/>
      <c r="J73" s="51"/>
      <c r="K73" s="51"/>
      <c r="L73" s="51"/>
      <c r="M73" s="52">
        <f>M71-M72</f>
        <v>0</v>
      </c>
    </row>
    <row r="74" spans="1:13" ht="31.25" customHeight="1" thickBot="1">
      <c r="A74" s="40"/>
      <c r="B74" s="30"/>
      <c r="C74" s="53"/>
      <c r="D74" s="30"/>
      <c r="E74" s="54"/>
      <c r="F74" s="54"/>
      <c r="G74" s="54"/>
      <c r="H74" s="54"/>
      <c r="I74" s="54"/>
      <c r="J74" s="54"/>
      <c r="L74" s="56"/>
      <c r="M74" s="57"/>
    </row>
    <row r="75" spans="1:13" ht="59.75" customHeight="1" thickBot="1">
      <c r="A75" s="297" t="s">
        <v>603</v>
      </c>
      <c r="B75" s="288"/>
      <c r="C75" s="288"/>
      <c r="D75" s="98"/>
      <c r="E75" s="43" t="s">
        <v>12</v>
      </c>
      <c r="F75" s="43" t="s">
        <v>12</v>
      </c>
      <c r="G75" s="43" t="s">
        <v>12</v>
      </c>
      <c r="H75" s="43" t="s">
        <v>12</v>
      </c>
      <c r="I75" s="142"/>
      <c r="J75" s="121"/>
      <c r="K75" s="121"/>
      <c r="L75" s="122"/>
      <c r="M75" s="99" t="s">
        <v>12</v>
      </c>
    </row>
    <row r="76" spans="1:13" ht="37" thickBot="1">
      <c r="A76" s="100"/>
      <c r="B76" s="30"/>
      <c r="C76" s="101"/>
      <c r="D76" s="102"/>
      <c r="E76" s="44" t="s">
        <v>552</v>
      </c>
      <c r="F76" s="44" t="s">
        <v>562</v>
      </c>
      <c r="G76" s="44" t="s">
        <v>580</v>
      </c>
      <c r="H76" s="44" t="s">
        <v>599</v>
      </c>
      <c r="I76" s="130"/>
      <c r="J76" s="118"/>
      <c r="K76" s="118"/>
      <c r="L76" s="123"/>
      <c r="M76" s="103" t="s">
        <v>600</v>
      </c>
    </row>
    <row r="77" spans="1:13" ht="16.5" customHeight="1" thickBot="1">
      <c r="A77" s="100"/>
      <c r="B77" s="30"/>
      <c r="C77" s="227" t="s">
        <v>485</v>
      </c>
      <c r="D77" s="226"/>
      <c r="E77" s="104">
        <f>M15</f>
        <v>35</v>
      </c>
      <c r="F77" s="104">
        <f>M30</f>
        <v>40</v>
      </c>
      <c r="G77" s="104">
        <f>M45</f>
        <v>38</v>
      </c>
      <c r="H77" s="104">
        <f>M60</f>
        <v>19</v>
      </c>
      <c r="I77" s="144"/>
      <c r="J77" s="119"/>
      <c r="K77" s="119"/>
      <c r="L77" s="124"/>
      <c r="M77" s="105">
        <f>SUM(E77:H77)</f>
        <v>132</v>
      </c>
    </row>
    <row r="78" spans="1:13" ht="16.5" customHeight="1" thickBot="1">
      <c r="A78" s="40"/>
      <c r="B78" s="30"/>
      <c r="C78" s="227" t="s">
        <v>13</v>
      </c>
      <c r="D78" s="226"/>
      <c r="E78" s="106">
        <f>M21</f>
        <v>0</v>
      </c>
      <c r="F78" s="106">
        <f>M36</f>
        <v>0</v>
      </c>
      <c r="G78" s="106">
        <f>M51</f>
        <v>0</v>
      </c>
      <c r="H78" s="106">
        <f>M66</f>
        <v>0</v>
      </c>
      <c r="I78" s="146"/>
      <c r="J78" s="120"/>
      <c r="K78" s="120"/>
      <c r="L78" s="125"/>
      <c r="M78" s="105">
        <f>SUM(E78:H78)</f>
        <v>0</v>
      </c>
    </row>
    <row r="79" spans="1:13" ht="16.5" customHeight="1" thickBot="1">
      <c r="A79" s="40"/>
      <c r="B79" s="30"/>
      <c r="C79" s="227" t="s">
        <v>427</v>
      </c>
      <c r="D79" s="226"/>
      <c r="E79" s="106">
        <f>M22</f>
        <v>0</v>
      </c>
      <c r="F79" s="106">
        <f>M37</f>
        <v>0</v>
      </c>
      <c r="G79" s="106">
        <f>M52</f>
        <v>0</v>
      </c>
      <c r="H79" s="106">
        <f>M67</f>
        <v>0</v>
      </c>
      <c r="I79" s="146"/>
      <c r="J79" s="120"/>
      <c r="K79" s="120"/>
      <c r="L79" s="125"/>
      <c r="M79" s="105">
        <f>SUM(E79:H79)</f>
        <v>0</v>
      </c>
    </row>
    <row r="80" spans="1:13" ht="16.5" customHeight="1" thickBot="1">
      <c r="A80" s="40"/>
      <c r="B80" s="30"/>
      <c r="C80" s="240" t="s">
        <v>17</v>
      </c>
      <c r="D80" s="241"/>
      <c r="E80" s="46">
        <f>SUM(Anlage1_Referenzwert!$C14)</f>
        <v>0</v>
      </c>
      <c r="F80" s="107">
        <f>E80</f>
        <v>0</v>
      </c>
      <c r="G80" s="107">
        <f>F80</f>
        <v>0</v>
      </c>
      <c r="H80" s="107">
        <f>G80</f>
        <v>0</v>
      </c>
      <c r="I80" s="138"/>
      <c r="J80" s="126"/>
      <c r="K80" s="126"/>
      <c r="L80" s="127"/>
      <c r="M80" s="108">
        <f>H80</f>
        <v>0</v>
      </c>
    </row>
    <row r="81" spans="1:20" ht="16.5" customHeight="1">
      <c r="A81" s="40"/>
      <c r="B81" s="30"/>
      <c r="C81" s="234" t="s">
        <v>425</v>
      </c>
      <c r="D81" s="235"/>
      <c r="E81" s="236"/>
      <c r="F81" s="109"/>
      <c r="G81" s="55"/>
      <c r="H81" s="55"/>
      <c r="I81" s="55"/>
      <c r="J81" s="54"/>
      <c r="K81" s="116"/>
      <c r="L81" s="117"/>
      <c r="M81" s="110">
        <f>IF(ISERROR(M78/M77),0,M78/M77)</f>
        <v>0</v>
      </c>
    </row>
    <row r="82" spans="1:20" ht="37.5" customHeight="1" thickBot="1">
      <c r="A82" s="40"/>
      <c r="B82" s="30"/>
      <c r="C82" s="247" t="s">
        <v>426</v>
      </c>
      <c r="D82" s="248"/>
      <c r="E82" s="249"/>
      <c r="F82" s="111"/>
      <c r="G82" s="112"/>
      <c r="H82" s="112"/>
      <c r="I82" s="112"/>
      <c r="J82" s="112"/>
      <c r="K82" s="113"/>
      <c r="L82" s="114"/>
      <c r="M82" s="115">
        <f>IF(ISERROR(M80-M81),0,M80-M81)</f>
        <v>0</v>
      </c>
    </row>
    <row r="83" spans="1:20" ht="24" customHeight="1">
      <c r="A83" s="40"/>
      <c r="B83" s="30"/>
      <c r="C83" s="53"/>
      <c r="D83" s="30"/>
      <c r="E83" s="54"/>
      <c r="F83" s="54"/>
      <c r="G83" s="54"/>
      <c r="H83" s="54"/>
      <c r="I83" s="54"/>
      <c r="J83" s="54"/>
      <c r="L83" s="56"/>
      <c r="M83" s="57"/>
    </row>
    <row r="84" spans="1:20" ht="51.75" customHeight="1">
      <c r="A84" s="58" t="str">
        <f>A8</f>
        <v>IK:</v>
      </c>
      <c r="B84" s="59" t="str">
        <f>A6</f>
        <v>Vorsorge- oder Rehabilitationseinrichtung (Name, Anschrift):</v>
      </c>
      <c r="C84" s="275" t="s">
        <v>428</v>
      </c>
      <c r="D84" s="276"/>
      <c r="E84" s="277" t="s">
        <v>429</v>
      </c>
      <c r="F84" s="278"/>
      <c r="G84" s="280" t="s">
        <v>430</v>
      </c>
      <c r="H84" s="281"/>
      <c r="I84" s="237" t="s">
        <v>431</v>
      </c>
      <c r="J84" s="238"/>
      <c r="K84" s="156" t="s">
        <v>485</v>
      </c>
      <c r="L84" s="56"/>
    </row>
    <row r="85" spans="1:20" ht="31.5" customHeight="1">
      <c r="A85" s="164" t="str">
        <f>D8</f>
        <v/>
      </c>
      <c r="B85" s="165" t="str">
        <f>D6</f>
        <v/>
      </c>
      <c r="C85" s="230">
        <f>M80</f>
        <v>0</v>
      </c>
      <c r="D85" s="231"/>
      <c r="E85" s="273" t="str">
        <f>Anlage2_Vergütungssatz!C15</f>
        <v/>
      </c>
      <c r="F85" s="274"/>
      <c r="G85" s="232">
        <f>M82</f>
        <v>0</v>
      </c>
      <c r="H85" s="233"/>
      <c r="I85" s="228">
        <f>IF(ISERROR(ROUND(G85/C85,4)),0,ROUND(G85/C85,4))</f>
        <v>0</v>
      </c>
      <c r="J85" s="229"/>
      <c r="K85" s="149">
        <f>M77</f>
        <v>132</v>
      </c>
      <c r="L85" s="56"/>
    </row>
    <row r="86" spans="1:20" ht="31.5" customHeight="1">
      <c r="A86" s="40"/>
      <c r="B86" s="30"/>
      <c r="C86" s="53"/>
      <c r="D86" s="30"/>
      <c r="E86" s="54"/>
      <c r="F86" s="54"/>
      <c r="G86" s="54"/>
      <c r="H86" s="54"/>
      <c r="I86" s="54"/>
      <c r="J86" s="54"/>
      <c r="L86" s="56"/>
      <c r="M86" s="57"/>
    </row>
    <row r="87" spans="1:20" ht="20">
      <c r="A87" s="284" t="s">
        <v>501</v>
      </c>
      <c r="B87" s="284"/>
      <c r="C87" s="53"/>
      <c r="D87" s="30"/>
      <c r="E87" s="54"/>
      <c r="F87" s="54"/>
      <c r="G87" s="54"/>
      <c r="H87" s="54"/>
      <c r="I87" s="54"/>
      <c r="J87" s="54"/>
      <c r="L87" s="56"/>
      <c r="M87" s="57"/>
    </row>
    <row r="88" spans="1:20" ht="48">
      <c r="A88" s="283">
        <v>1</v>
      </c>
      <c r="B88" s="283"/>
      <c r="C88" s="166">
        <v>2</v>
      </c>
      <c r="D88" s="285" t="s">
        <v>486</v>
      </c>
      <c r="E88" s="285"/>
      <c r="F88" s="286">
        <v>4</v>
      </c>
      <c r="G88" s="287"/>
      <c r="H88" s="283" t="s">
        <v>487</v>
      </c>
      <c r="I88" s="283"/>
      <c r="J88" s="166">
        <v>6</v>
      </c>
      <c r="K88" s="166" t="s">
        <v>490</v>
      </c>
      <c r="L88" s="162" t="s">
        <v>507</v>
      </c>
      <c r="M88" s="167" t="s">
        <v>508</v>
      </c>
      <c r="N88" s="166">
        <v>10</v>
      </c>
      <c r="O88" s="166" t="s">
        <v>509</v>
      </c>
      <c r="T88" s="5" t="s">
        <v>504</v>
      </c>
    </row>
    <row r="89" spans="1:20" ht="80">
      <c r="A89" s="277" t="s">
        <v>430</v>
      </c>
      <c r="B89" s="278"/>
      <c r="C89" s="128" t="s">
        <v>516</v>
      </c>
      <c r="D89" s="277" t="s">
        <v>505</v>
      </c>
      <c r="E89" s="278"/>
      <c r="F89" s="277" t="s">
        <v>429</v>
      </c>
      <c r="G89" s="278"/>
      <c r="H89" s="277" t="s">
        <v>502</v>
      </c>
      <c r="I89" s="278"/>
      <c r="J89" s="128" t="s">
        <v>488</v>
      </c>
      <c r="K89" s="128" t="s">
        <v>489</v>
      </c>
      <c r="L89" s="128" t="s">
        <v>511</v>
      </c>
      <c r="M89" s="128" t="s">
        <v>506</v>
      </c>
      <c r="N89" s="128" t="s">
        <v>517</v>
      </c>
      <c r="O89" s="154" t="s">
        <v>491</v>
      </c>
    </row>
    <row r="90" spans="1:20" s="91" customFormat="1" ht="31.5" customHeight="1">
      <c r="A90" s="279">
        <f>G85</f>
        <v>0</v>
      </c>
      <c r="B90" s="279"/>
      <c r="C90" s="149">
        <f>K85</f>
        <v>132</v>
      </c>
      <c r="D90" s="279">
        <f>A90*C90</f>
        <v>0</v>
      </c>
      <c r="E90" s="279"/>
      <c r="F90" s="279" t="str">
        <f>E85</f>
        <v/>
      </c>
      <c r="G90" s="279"/>
      <c r="H90" s="282">
        <f>IF(ISERROR(IF(G85&lt;0,"kein Ausgleichsanspruch, da kein Belegungsrückgang",D90*F90)),0,IF(G85&lt;0,"kein Ausgleichsanspruch, da kein Belegungsrückgang",D90*F90))</f>
        <v>0</v>
      </c>
      <c r="I90" s="282"/>
      <c r="J90" s="159">
        <v>0.5</v>
      </c>
      <c r="K90" s="150">
        <f>IF(H90="kein Ausgleichsanspruch, da kein Belegungsrückgang",0,H90*J90)</f>
        <v>0</v>
      </c>
      <c r="L90" s="160"/>
      <c r="M90" s="150">
        <f>IF(K90=0,0,SUM(K90:L90))</f>
        <v>0</v>
      </c>
      <c r="N90" s="151">
        <f>M79</f>
        <v>0</v>
      </c>
      <c r="O90" s="155">
        <f>IF(ISERROR(M90/N90),0,M90/N90)</f>
        <v>0</v>
      </c>
      <c r="T90" s="152">
        <f>O90*M79</f>
        <v>0</v>
      </c>
    </row>
    <row r="91" spans="1:20" ht="23.25" customHeight="1">
      <c r="E91" s="60"/>
      <c r="F91" s="60"/>
      <c r="G91" s="60"/>
      <c r="H91" s="61"/>
      <c r="I91" s="61"/>
      <c r="J91" s="61"/>
      <c r="K91" s="61"/>
      <c r="L91" s="61"/>
      <c r="M91" s="61"/>
    </row>
    <row r="92" spans="1:20" ht="14.5" customHeight="1">
      <c r="A92" s="269" t="s">
        <v>18</v>
      </c>
      <c r="B92" s="269"/>
      <c r="E92" s="61"/>
      <c r="F92" s="61"/>
      <c r="G92" s="61"/>
      <c r="H92" s="61"/>
      <c r="I92" s="61"/>
      <c r="J92" s="61"/>
      <c r="K92" s="61"/>
      <c r="L92" s="61"/>
      <c r="M92" s="61"/>
    </row>
    <row r="93" spans="1:20" ht="39.75" customHeight="1">
      <c r="A93" s="269" t="s">
        <v>19</v>
      </c>
      <c r="B93" s="269"/>
      <c r="C93" s="270" t="s">
        <v>30</v>
      </c>
      <c r="D93" s="270"/>
    </row>
    <row r="94" spans="1:20" ht="39.75" customHeight="1">
      <c r="A94" s="269" t="s">
        <v>20</v>
      </c>
      <c r="B94" s="269"/>
      <c r="C94" s="270" t="s">
        <v>30</v>
      </c>
      <c r="D94" s="270"/>
    </row>
    <row r="95" spans="1:20" ht="39.75" customHeight="1">
      <c r="A95" s="269" t="s">
        <v>503</v>
      </c>
      <c r="B95" s="269"/>
      <c r="C95" s="270" t="s">
        <v>30</v>
      </c>
      <c r="D95" s="270"/>
      <c r="M95" s="62"/>
    </row>
    <row r="96" spans="1:20" ht="20" customHeight="1">
      <c r="B96" s="168"/>
      <c r="C96" s="168"/>
    </row>
  </sheetData>
  <sheetProtection algorithmName="SHA-512" hashValue="IWrorbt8UXhSsemUIx6YY9DLqZ2NApZP1FpzD2gJv81NhlsB+zM1mdjf1DlvrDP+GQPK78F7V6q3aIHNODubfQ==" saltValue="8M+YxQnHuuFe1tpEuOW/Ww==" spinCount="100000" sheet="1" objects="1" scenarios="1"/>
  <mergeCells count="191">
    <mergeCell ref="A56:B56"/>
    <mergeCell ref="C56:D56"/>
    <mergeCell ref="A57:B58"/>
    <mergeCell ref="C57:E57"/>
    <mergeCell ref="C58:E58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F46:F47"/>
    <mergeCell ref="G46:G47"/>
    <mergeCell ref="H46:H47"/>
    <mergeCell ref="I46:I47"/>
    <mergeCell ref="J46:J47"/>
    <mergeCell ref="K46:K47"/>
    <mergeCell ref="L46:L47"/>
    <mergeCell ref="A48:B50"/>
    <mergeCell ref="C48:D50"/>
    <mergeCell ref="E48:E50"/>
    <mergeCell ref="F48:F50"/>
    <mergeCell ref="G48:G50"/>
    <mergeCell ref="H48:H50"/>
    <mergeCell ref="I48:I50"/>
    <mergeCell ref="J48:J50"/>
    <mergeCell ref="K48:K50"/>
    <mergeCell ref="L48:L50"/>
    <mergeCell ref="A41:B41"/>
    <mergeCell ref="C41:D41"/>
    <mergeCell ref="A42:B43"/>
    <mergeCell ref="C42:E42"/>
    <mergeCell ref="C43:E43"/>
    <mergeCell ref="A45:C45"/>
    <mergeCell ref="A46:B47"/>
    <mergeCell ref="C46:C47"/>
    <mergeCell ref="D46:D47"/>
    <mergeCell ref="E46:E47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J31:J32"/>
    <mergeCell ref="K31:K32"/>
    <mergeCell ref="L31:L32"/>
    <mergeCell ref="A33:B35"/>
    <mergeCell ref="C33:D35"/>
    <mergeCell ref="E33:E35"/>
    <mergeCell ref="F33:F35"/>
    <mergeCell ref="G33:G35"/>
    <mergeCell ref="H33:H35"/>
    <mergeCell ref="I33:I35"/>
    <mergeCell ref="J33:J35"/>
    <mergeCell ref="K33:K35"/>
    <mergeCell ref="L33:L35"/>
    <mergeCell ref="A30:C30"/>
    <mergeCell ref="A31:B32"/>
    <mergeCell ref="C31:C32"/>
    <mergeCell ref="D31:D32"/>
    <mergeCell ref="E31:E32"/>
    <mergeCell ref="F31:F32"/>
    <mergeCell ref="G31:G32"/>
    <mergeCell ref="H31:H32"/>
    <mergeCell ref="I31:I32"/>
    <mergeCell ref="A94:B94"/>
    <mergeCell ref="C94:D94"/>
    <mergeCell ref="A95:B95"/>
    <mergeCell ref="C95:D95"/>
    <mergeCell ref="A90:B90"/>
    <mergeCell ref="D90:E90"/>
    <mergeCell ref="F90:G90"/>
    <mergeCell ref="H90:I90"/>
    <mergeCell ref="A92:B92"/>
    <mergeCell ref="A93:B93"/>
    <mergeCell ref="C93:D93"/>
    <mergeCell ref="A87:B87"/>
    <mergeCell ref="A88:B88"/>
    <mergeCell ref="D88:E88"/>
    <mergeCell ref="F88:G88"/>
    <mergeCell ref="H88:I88"/>
    <mergeCell ref="A89:B89"/>
    <mergeCell ref="D89:E89"/>
    <mergeCell ref="F89:G89"/>
    <mergeCell ref="H89:I89"/>
    <mergeCell ref="C82:E82"/>
    <mergeCell ref="C84:D84"/>
    <mergeCell ref="E84:F84"/>
    <mergeCell ref="G84:H84"/>
    <mergeCell ref="I84:J84"/>
    <mergeCell ref="C85:D85"/>
    <mergeCell ref="E85:F85"/>
    <mergeCell ref="G85:H85"/>
    <mergeCell ref="I85:J85"/>
    <mergeCell ref="A75:C75"/>
    <mergeCell ref="C77:D77"/>
    <mergeCell ref="C78:D78"/>
    <mergeCell ref="C79:D79"/>
    <mergeCell ref="C80:D80"/>
    <mergeCell ref="C81:E81"/>
    <mergeCell ref="A70:B70"/>
    <mergeCell ref="C70:D70"/>
    <mergeCell ref="A71:B71"/>
    <mergeCell ref="C71:D71"/>
    <mergeCell ref="A72:B73"/>
    <mergeCell ref="C72:E72"/>
    <mergeCell ref="C73:E73"/>
    <mergeCell ref="A67:B67"/>
    <mergeCell ref="C67:D67"/>
    <mergeCell ref="A68:B68"/>
    <mergeCell ref="C68:D68"/>
    <mergeCell ref="A69:B69"/>
    <mergeCell ref="C69:D69"/>
    <mergeCell ref="I63:I65"/>
    <mergeCell ref="J63:J65"/>
    <mergeCell ref="K63:K65"/>
    <mergeCell ref="L63:L65"/>
    <mergeCell ref="A66:B66"/>
    <mergeCell ref="C66:D66"/>
    <mergeCell ref="A63:B65"/>
    <mergeCell ref="C63:D65"/>
    <mergeCell ref="E63:E65"/>
    <mergeCell ref="F63:F65"/>
    <mergeCell ref="G63:G65"/>
    <mergeCell ref="H63:H65"/>
    <mergeCell ref="G61:G62"/>
    <mergeCell ref="H61:H62"/>
    <mergeCell ref="I61:I62"/>
    <mergeCell ref="J61:J62"/>
    <mergeCell ref="K61:K62"/>
    <mergeCell ref="L61:L62"/>
    <mergeCell ref="A60:C60"/>
    <mergeCell ref="A61:B62"/>
    <mergeCell ref="C61:C62"/>
    <mergeCell ref="D61:D62"/>
    <mergeCell ref="E61:E62"/>
    <mergeCell ref="F61:F62"/>
    <mergeCell ref="A25:B25"/>
    <mergeCell ref="C25:D25"/>
    <mergeCell ref="A26:B26"/>
    <mergeCell ref="C26:D26"/>
    <mergeCell ref="A27:B28"/>
    <mergeCell ref="C27:E27"/>
    <mergeCell ref="C28:E28"/>
    <mergeCell ref="A22:B22"/>
    <mergeCell ref="C22:D22"/>
    <mergeCell ref="A23:B23"/>
    <mergeCell ref="C23:D23"/>
    <mergeCell ref="A24:B24"/>
    <mergeCell ref="C24:D24"/>
    <mergeCell ref="K18:K20"/>
    <mergeCell ref="L18:L20"/>
    <mergeCell ref="A21:B21"/>
    <mergeCell ref="C21:D21"/>
    <mergeCell ref="I16:I17"/>
    <mergeCell ref="J16:J17"/>
    <mergeCell ref="K16:K17"/>
    <mergeCell ref="L16:L17"/>
    <mergeCell ref="A18:B20"/>
    <mergeCell ref="C18:D20"/>
    <mergeCell ref="E18:E20"/>
    <mergeCell ref="F18:F20"/>
    <mergeCell ref="G18:G20"/>
    <mergeCell ref="H18:H20"/>
    <mergeCell ref="A16:B17"/>
    <mergeCell ref="C16:C17"/>
    <mergeCell ref="D16:D17"/>
    <mergeCell ref="E16:E17"/>
    <mergeCell ref="F16:F17"/>
    <mergeCell ref="G16:G17"/>
    <mergeCell ref="H16:H17"/>
    <mergeCell ref="I18:I20"/>
    <mergeCell ref="J18:J20"/>
    <mergeCell ref="A2:D2"/>
    <mergeCell ref="A4:K4"/>
    <mergeCell ref="A6:C6"/>
    <mergeCell ref="D6:K6"/>
    <mergeCell ref="A7:C7"/>
    <mergeCell ref="D7:K7"/>
    <mergeCell ref="A8:C8"/>
    <mergeCell ref="D8:K8"/>
    <mergeCell ref="A15:C15"/>
  </mergeCells>
  <dataValidations count="1">
    <dataValidation type="list" allowBlank="1" showInputMessage="1" showErrorMessage="1" sqref="E15:L15 E60:I60 E30:L30 E45:L45" xr:uid="{00000000-0002-0000-0300-000000000000}">
      <formula1>$Q$1:$Q$8</formula1>
    </dataValidation>
  </dataValidations>
  <pageMargins left="0" right="0" top="0.78740157480314965" bottom="0.78740157480314965" header="0.31496062992125984" footer="0.31496062992125984"/>
  <pageSetup paperSize="9" scale="3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82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3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1.664062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7" customFormat="1" ht="20" thickBot="1">
      <c r="A2" s="254" t="s">
        <v>514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Q4" s="5">
        <v>3</v>
      </c>
    </row>
    <row r="5" spans="1:20" ht="16" thickBot="1">
      <c r="Q5" s="5">
        <v>4</v>
      </c>
    </row>
    <row r="6" spans="1:20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38"/>
      <c r="Q6" s="5">
        <v>5</v>
      </c>
    </row>
    <row r="7" spans="1:20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38"/>
      <c r="Q7" s="5">
        <v>6</v>
      </c>
    </row>
    <row r="8" spans="1:20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 ht="16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s="91" customFormat="1" ht="33" thickBot="1">
      <c r="A14" s="298" t="s">
        <v>604</v>
      </c>
      <c r="B14" s="298"/>
      <c r="C14" s="298"/>
      <c r="D14" s="42" t="s">
        <v>612</v>
      </c>
      <c r="E14" s="29">
        <v>4</v>
      </c>
      <c r="F14" s="29">
        <v>5</v>
      </c>
      <c r="G14" s="29">
        <v>5</v>
      </c>
      <c r="H14" s="29">
        <v>5</v>
      </c>
      <c r="I14" s="29">
        <v>5</v>
      </c>
      <c r="J14" s="29">
        <v>5</v>
      </c>
      <c r="K14" s="29">
        <v>5</v>
      </c>
      <c r="L14" s="29">
        <v>5</v>
      </c>
      <c r="M14" s="63">
        <f>SUM(E14:L14)</f>
        <v>39</v>
      </c>
    </row>
    <row r="15" spans="1:20" s="91" customFormat="1" ht="18">
      <c r="A15" s="240" t="s">
        <v>4</v>
      </c>
      <c r="B15" s="289"/>
      <c r="C15" s="217" t="s">
        <v>455</v>
      </c>
      <c r="D15" s="263" t="s">
        <v>526</v>
      </c>
      <c r="E15" s="290" t="s">
        <v>524</v>
      </c>
      <c r="F15" s="290" t="s">
        <v>525</v>
      </c>
      <c r="G15" s="290" t="s">
        <v>436</v>
      </c>
      <c r="H15" s="290" t="s">
        <v>437</v>
      </c>
      <c r="I15" s="290" t="s">
        <v>438</v>
      </c>
      <c r="J15" s="290" t="s">
        <v>439</v>
      </c>
      <c r="K15" s="250" t="s">
        <v>440</v>
      </c>
      <c r="L15" s="242" t="s">
        <v>441</v>
      </c>
      <c r="M15" s="43" t="s">
        <v>12</v>
      </c>
    </row>
    <row r="16" spans="1:20" s="91" customFormat="1" ht="19" thickBot="1">
      <c r="A16" s="223"/>
      <c r="B16" s="224"/>
      <c r="C16" s="299"/>
      <c r="D16" s="264"/>
      <c r="E16" s="251"/>
      <c r="F16" s="251"/>
      <c r="G16" s="251"/>
      <c r="H16" s="251"/>
      <c r="I16" s="251"/>
      <c r="J16" s="251"/>
      <c r="K16" s="251"/>
      <c r="L16" s="243"/>
      <c r="M16" s="44" t="s">
        <v>529</v>
      </c>
    </row>
    <row r="17" spans="1:13" s="91" customFormat="1" ht="14.25" customHeight="1">
      <c r="A17" s="240">
        <v>1</v>
      </c>
      <c r="B17" s="300"/>
      <c r="C17" s="240" t="s">
        <v>11</v>
      </c>
      <c r="D17" s="300"/>
      <c r="E17" s="244" t="s">
        <v>601</v>
      </c>
      <c r="F17" s="244" t="s">
        <v>602</v>
      </c>
      <c r="G17" s="244" t="s">
        <v>523</v>
      </c>
      <c r="H17" s="244" t="s">
        <v>456</v>
      </c>
      <c r="I17" s="244" t="s">
        <v>457</v>
      </c>
      <c r="J17" s="244" t="s">
        <v>458</v>
      </c>
      <c r="K17" s="244" t="s">
        <v>459</v>
      </c>
      <c r="L17" s="244" t="s">
        <v>462</v>
      </c>
      <c r="M17" s="45"/>
    </row>
    <row r="18" spans="1:13" s="91" customFormat="1" ht="17">
      <c r="A18" s="302"/>
      <c r="B18" s="303"/>
      <c r="C18" s="302"/>
      <c r="D18" s="303"/>
      <c r="E18" s="245"/>
      <c r="F18" s="245"/>
      <c r="G18" s="245"/>
      <c r="H18" s="245"/>
      <c r="I18" s="245"/>
      <c r="J18" s="245"/>
      <c r="K18" s="245"/>
      <c r="L18" s="245"/>
      <c r="M18" s="45"/>
    </row>
    <row r="19" spans="1:13" s="91" customFormat="1" ht="18" thickBot="1">
      <c r="A19" s="302"/>
      <c r="B19" s="303"/>
      <c r="C19" s="304"/>
      <c r="D19" s="305"/>
      <c r="E19" s="246"/>
      <c r="F19" s="246"/>
      <c r="G19" s="246"/>
      <c r="H19" s="246"/>
      <c r="I19" s="246"/>
      <c r="J19" s="246"/>
      <c r="K19" s="246"/>
      <c r="L19" s="246"/>
      <c r="M19" s="45"/>
    </row>
    <row r="20" spans="1:13" s="91" customFormat="1" ht="18" thickBot="1">
      <c r="A20" s="240">
        <v>2</v>
      </c>
      <c r="B20" s="300"/>
      <c r="C20" s="227" t="s">
        <v>13</v>
      </c>
      <c r="D20" s="301"/>
      <c r="E20" s="92">
        <f>E21+E22+E23+E24</f>
        <v>0</v>
      </c>
      <c r="F20" s="92">
        <f>F21+F22+F23+F24</f>
        <v>0</v>
      </c>
      <c r="G20" s="92">
        <f>G21+G22+G23+G24</f>
        <v>0</v>
      </c>
      <c r="H20" s="92">
        <f t="shared" ref="H20" si="0">H21+H22+H23+H24</f>
        <v>0</v>
      </c>
      <c r="I20" s="92">
        <f>I21+I22+I23+I24</f>
        <v>0</v>
      </c>
      <c r="J20" s="92">
        <f>J21+J22+J23+J24</f>
        <v>0</v>
      </c>
      <c r="K20" s="92">
        <f>K21+K22+K23+K24</f>
        <v>0</v>
      </c>
      <c r="L20" s="92">
        <f>L21+L22+L23+L24</f>
        <v>0</v>
      </c>
      <c r="M20" s="93">
        <f>SUM(E20:L20)</f>
        <v>0</v>
      </c>
    </row>
    <row r="21" spans="1:13" s="91" customFormat="1" ht="18" thickBot="1">
      <c r="A21" s="225" t="s">
        <v>24</v>
      </c>
      <c r="B21" s="301"/>
      <c r="C21" s="227" t="s">
        <v>427</v>
      </c>
      <c r="D21" s="301"/>
      <c r="E21" s="94"/>
      <c r="F21" s="94"/>
      <c r="G21" s="94"/>
      <c r="H21" s="94"/>
      <c r="I21" s="94"/>
      <c r="J21" s="94"/>
      <c r="K21" s="94"/>
      <c r="L21" s="94"/>
      <c r="M21" s="93">
        <f>SUM(E21:L21)</f>
        <v>0</v>
      </c>
    </row>
    <row r="22" spans="1:13" s="91" customFormat="1" ht="18" thickBot="1">
      <c r="A22" s="225" t="s">
        <v>22</v>
      </c>
      <c r="B22" s="301"/>
      <c r="C22" s="223" t="s">
        <v>14</v>
      </c>
      <c r="D22" s="305"/>
      <c r="E22" s="94"/>
      <c r="F22" s="94"/>
      <c r="G22" s="94"/>
      <c r="H22" s="94"/>
      <c r="I22" s="94"/>
      <c r="J22" s="94"/>
      <c r="K22" s="94"/>
      <c r="L22" s="94"/>
      <c r="M22" s="45"/>
    </row>
    <row r="23" spans="1:13" s="91" customFormat="1" ht="18" hidden="1" thickBot="1">
      <c r="A23" s="225" t="s">
        <v>23</v>
      </c>
      <c r="B23" s="301"/>
      <c r="C23" s="227" t="s">
        <v>15</v>
      </c>
      <c r="D23" s="301"/>
      <c r="E23" s="169"/>
      <c r="F23" s="169"/>
      <c r="G23" s="169"/>
      <c r="H23" s="169"/>
      <c r="I23" s="169"/>
      <c r="J23" s="169"/>
      <c r="K23" s="169"/>
      <c r="L23" s="169"/>
      <c r="M23" s="45"/>
    </row>
    <row r="24" spans="1:13" s="91" customFormat="1" ht="18" hidden="1" thickBot="1">
      <c r="A24" s="225" t="s">
        <v>25</v>
      </c>
      <c r="B24" s="301"/>
      <c r="C24" s="227" t="s">
        <v>16</v>
      </c>
      <c r="D24" s="301"/>
      <c r="E24" s="169"/>
      <c r="F24" s="169"/>
      <c r="G24" s="169"/>
      <c r="H24" s="169"/>
      <c r="I24" s="169"/>
      <c r="J24" s="169"/>
      <c r="K24" s="169"/>
      <c r="L24" s="169"/>
      <c r="M24" s="45"/>
    </row>
    <row r="25" spans="1:13" s="91" customFormat="1" ht="18" thickBot="1">
      <c r="A25" s="227">
        <v>3</v>
      </c>
      <c r="B25" s="301"/>
      <c r="C25" s="240" t="s">
        <v>17</v>
      </c>
      <c r="D25" s="300"/>
      <c r="E25" s="95">
        <f>SUM(Anlage1_Referenzwert!$C14)</f>
        <v>0</v>
      </c>
      <c r="F25" s="95">
        <f>SUM(Anlage1_Referenzwert!$C14)</f>
        <v>0</v>
      </c>
      <c r="G25" s="95">
        <f>SUM(Anlage1_Referenzwert!$C14)</f>
        <v>0</v>
      </c>
      <c r="H25" s="95">
        <f>SUM(Anlage1_Referenzwert!$C14)</f>
        <v>0</v>
      </c>
      <c r="I25" s="95">
        <f>SUM(Anlage1_Referenzwert!$C14)</f>
        <v>0</v>
      </c>
      <c r="J25" s="95">
        <f>SUM(Anlage1_Referenzwert!$C14)</f>
        <v>0</v>
      </c>
      <c r="K25" s="95">
        <f>SUM(Anlage1_Referenzwert!$C14)</f>
        <v>0</v>
      </c>
      <c r="L25" s="95">
        <f>SUM(Anlage1_Referenzwert!$C14)</f>
        <v>0</v>
      </c>
      <c r="M25" s="48">
        <f>F40</f>
        <v>0</v>
      </c>
    </row>
    <row r="26" spans="1:13" s="91" customFormat="1" ht="17">
      <c r="A26" s="240">
        <v>4</v>
      </c>
      <c r="B26" s="306"/>
      <c r="C26" s="234" t="s">
        <v>425</v>
      </c>
      <c r="D26" s="235"/>
      <c r="E26" s="236"/>
      <c r="F26" s="96"/>
      <c r="G26" s="96"/>
      <c r="H26" s="96"/>
      <c r="I26" s="96"/>
      <c r="J26" s="96"/>
      <c r="K26" s="96"/>
      <c r="L26" s="96"/>
      <c r="M26" s="50">
        <f>$M$20/$M$14</f>
        <v>0</v>
      </c>
    </row>
    <row r="27" spans="1:13" s="91" customFormat="1" ht="30.5" customHeight="1" thickBot="1">
      <c r="A27" s="304"/>
      <c r="B27" s="307"/>
      <c r="C27" s="247" t="s">
        <v>426</v>
      </c>
      <c r="D27" s="248"/>
      <c r="E27" s="249"/>
      <c r="F27" s="97"/>
      <c r="G27" s="97"/>
      <c r="H27" s="97"/>
      <c r="I27" s="97"/>
      <c r="J27" s="97"/>
      <c r="K27" s="97"/>
      <c r="L27" s="97"/>
      <c r="M27" s="52">
        <f>M25-M26</f>
        <v>0</v>
      </c>
    </row>
    <row r="28" spans="1:13" ht="31.5" customHeight="1" thickBot="1">
      <c r="A28" s="40"/>
      <c r="B28" s="30"/>
      <c r="C28" s="53"/>
      <c r="D28" s="30"/>
      <c r="E28" s="54"/>
      <c r="F28" s="54"/>
      <c r="G28" s="54"/>
      <c r="H28" s="54"/>
      <c r="I28" s="54"/>
      <c r="J28" s="54"/>
      <c r="L28" s="56"/>
      <c r="M28" s="57"/>
    </row>
    <row r="29" spans="1:13" ht="33" thickBot="1">
      <c r="A29" s="298" t="s">
        <v>604</v>
      </c>
      <c r="B29" s="298"/>
      <c r="C29" s="298"/>
      <c r="D29" s="42" t="s">
        <v>613</v>
      </c>
      <c r="E29" s="29">
        <v>5</v>
      </c>
      <c r="F29" s="29">
        <v>5</v>
      </c>
      <c r="G29" s="29">
        <v>5</v>
      </c>
      <c r="H29" s="29">
        <v>5</v>
      </c>
      <c r="I29" s="29">
        <v>5</v>
      </c>
      <c r="J29" s="29">
        <v>5</v>
      </c>
      <c r="K29" s="29">
        <v>5</v>
      </c>
      <c r="L29" s="29">
        <v>5</v>
      </c>
      <c r="M29" s="63">
        <f>SUM(E29:L29)</f>
        <v>40</v>
      </c>
    </row>
    <row r="30" spans="1:13" ht="18">
      <c r="A30" s="240" t="s">
        <v>4</v>
      </c>
      <c r="B30" s="289"/>
      <c r="C30" s="217" t="s">
        <v>455</v>
      </c>
      <c r="D30" s="263" t="s">
        <v>527</v>
      </c>
      <c r="E30" s="250" t="s">
        <v>442</v>
      </c>
      <c r="F30" s="250" t="s">
        <v>443</v>
      </c>
      <c r="G30" s="250" t="s">
        <v>444</v>
      </c>
      <c r="H30" s="250" t="s">
        <v>445</v>
      </c>
      <c r="I30" s="250" t="s">
        <v>446</v>
      </c>
      <c r="J30" s="250" t="s">
        <v>447</v>
      </c>
      <c r="K30" s="250" t="s">
        <v>448</v>
      </c>
      <c r="L30" s="242" t="s">
        <v>449</v>
      </c>
      <c r="M30" s="43" t="s">
        <v>12</v>
      </c>
    </row>
    <row r="31" spans="1:13" ht="19" thickBot="1">
      <c r="A31" s="223"/>
      <c r="B31" s="224"/>
      <c r="C31" s="253"/>
      <c r="D31" s="264"/>
      <c r="E31" s="251"/>
      <c r="F31" s="251"/>
      <c r="G31" s="251"/>
      <c r="H31" s="251"/>
      <c r="I31" s="251"/>
      <c r="J31" s="251"/>
      <c r="K31" s="251"/>
      <c r="L31" s="243"/>
      <c r="M31" s="44" t="s">
        <v>530</v>
      </c>
    </row>
    <row r="32" spans="1:13" ht="14.25" customHeight="1">
      <c r="A32" s="240">
        <v>1</v>
      </c>
      <c r="B32" s="241"/>
      <c r="C32" s="240" t="s">
        <v>11</v>
      </c>
      <c r="D32" s="241"/>
      <c r="E32" s="244" t="s">
        <v>463</v>
      </c>
      <c r="F32" s="244" t="s">
        <v>464</v>
      </c>
      <c r="G32" s="244" t="s">
        <v>465</v>
      </c>
      <c r="H32" s="244" t="s">
        <v>466</v>
      </c>
      <c r="I32" s="244" t="s">
        <v>467</v>
      </c>
      <c r="J32" s="244" t="s">
        <v>468</v>
      </c>
      <c r="K32" s="244" t="s">
        <v>469</v>
      </c>
      <c r="L32" s="244" t="s">
        <v>470</v>
      </c>
      <c r="M32" s="45"/>
    </row>
    <row r="33" spans="1:13" ht="17">
      <c r="A33" s="257"/>
      <c r="B33" s="258"/>
      <c r="C33" s="257"/>
      <c r="D33" s="258"/>
      <c r="E33" s="245"/>
      <c r="F33" s="245"/>
      <c r="G33" s="245"/>
      <c r="H33" s="245"/>
      <c r="I33" s="245"/>
      <c r="J33" s="245"/>
      <c r="K33" s="245"/>
      <c r="L33" s="245"/>
      <c r="M33" s="45"/>
    </row>
    <row r="34" spans="1:13" ht="18" thickBot="1">
      <c r="A34" s="257"/>
      <c r="B34" s="258"/>
      <c r="C34" s="259"/>
      <c r="D34" s="239"/>
      <c r="E34" s="246"/>
      <c r="F34" s="246"/>
      <c r="G34" s="246"/>
      <c r="H34" s="246"/>
      <c r="I34" s="246"/>
      <c r="J34" s="246"/>
      <c r="K34" s="246"/>
      <c r="L34" s="246"/>
      <c r="M34" s="45"/>
    </row>
    <row r="35" spans="1:13" ht="18" thickBot="1">
      <c r="A35" s="240">
        <v>2</v>
      </c>
      <c r="B35" s="241"/>
      <c r="C35" s="227" t="s">
        <v>13</v>
      </c>
      <c r="D35" s="226"/>
      <c r="E35" s="36">
        <f>E36+E37+E38+E39</f>
        <v>0</v>
      </c>
      <c r="F35" s="36">
        <f t="shared" ref="F35" si="1">F36+F37+F38+F39</f>
        <v>0</v>
      </c>
      <c r="G35" s="36">
        <f>G36+G37+G38+G39</f>
        <v>0</v>
      </c>
      <c r="H35" s="36">
        <f t="shared" ref="H35" si="2">H36+H37+H38+H39</f>
        <v>0</v>
      </c>
      <c r="I35" s="36">
        <f>I36+I37+I38+I39</f>
        <v>0</v>
      </c>
      <c r="J35" s="36">
        <f t="shared" ref="J35" si="3">J36+J37+J38+J39</f>
        <v>0</v>
      </c>
      <c r="K35" s="36">
        <f>K36+K37+K38+K39</f>
        <v>0</v>
      </c>
      <c r="L35" s="36">
        <f>L36+L37+L38+L39</f>
        <v>0</v>
      </c>
      <c r="M35" s="34">
        <f>SUM(E35:L35)</f>
        <v>0</v>
      </c>
    </row>
    <row r="36" spans="1:13" ht="18" thickBot="1">
      <c r="A36" s="225" t="s">
        <v>24</v>
      </c>
      <c r="B36" s="226"/>
      <c r="C36" s="227" t="s">
        <v>427</v>
      </c>
      <c r="D36" s="226"/>
      <c r="E36" s="37"/>
      <c r="F36" s="37"/>
      <c r="G36" s="37"/>
      <c r="H36" s="37"/>
      <c r="I36" s="37"/>
      <c r="J36" s="37"/>
      <c r="K36" s="37"/>
      <c r="L36" s="37"/>
      <c r="M36" s="35">
        <f>SUM(E36:L36)</f>
        <v>0</v>
      </c>
    </row>
    <row r="37" spans="1:13" ht="18" thickBot="1">
      <c r="A37" s="225" t="s">
        <v>22</v>
      </c>
      <c r="B37" s="226"/>
      <c r="C37" s="223" t="s">
        <v>14</v>
      </c>
      <c r="D37" s="239"/>
      <c r="E37" s="37"/>
      <c r="F37" s="37"/>
      <c r="G37" s="37"/>
      <c r="H37" s="37"/>
      <c r="I37" s="37"/>
      <c r="J37" s="37"/>
      <c r="K37" s="37"/>
      <c r="L37" s="37"/>
      <c r="M37" s="45"/>
    </row>
    <row r="38" spans="1:13" ht="18" hidden="1" thickBot="1">
      <c r="A38" s="225" t="s">
        <v>23</v>
      </c>
      <c r="B38" s="226"/>
      <c r="C38" s="227" t="s">
        <v>15</v>
      </c>
      <c r="D38" s="226"/>
      <c r="E38" s="170"/>
      <c r="F38" s="170"/>
      <c r="G38" s="170"/>
      <c r="H38" s="170"/>
      <c r="I38" s="170"/>
      <c r="J38" s="170"/>
      <c r="K38" s="170"/>
      <c r="L38" s="170"/>
      <c r="M38" s="45"/>
    </row>
    <row r="39" spans="1:13" ht="18" hidden="1" thickBot="1">
      <c r="A39" s="225" t="s">
        <v>25</v>
      </c>
      <c r="B39" s="226"/>
      <c r="C39" s="227" t="s">
        <v>16</v>
      </c>
      <c r="D39" s="226"/>
      <c r="E39" s="170"/>
      <c r="F39" s="170"/>
      <c r="G39" s="170"/>
      <c r="H39" s="170"/>
      <c r="I39" s="170"/>
      <c r="J39" s="170"/>
      <c r="K39" s="170"/>
      <c r="L39" s="170"/>
      <c r="M39" s="45"/>
    </row>
    <row r="40" spans="1:13" ht="18" thickBot="1">
      <c r="A40" s="227">
        <v>3</v>
      </c>
      <c r="B40" s="226"/>
      <c r="C40" s="240" t="s">
        <v>17</v>
      </c>
      <c r="D40" s="241"/>
      <c r="E40" s="95">
        <f>SUM(Anlage1_Referenzwert!$C14)</f>
        <v>0</v>
      </c>
      <c r="F40" s="95">
        <f>SUM(Anlage1_Referenzwert!$C14)</f>
        <v>0</v>
      </c>
      <c r="G40" s="46">
        <f>SUM(Anlage1_Referenzwert!$C14)</f>
        <v>0</v>
      </c>
      <c r="H40" s="46">
        <f>SUM(Anlage1_Referenzwert!$C14)</f>
        <v>0</v>
      </c>
      <c r="I40" s="46">
        <f>SUM(Anlage1_Referenzwert!$C14)</f>
        <v>0</v>
      </c>
      <c r="J40" s="46">
        <f>SUM(Anlage1_Referenzwert!$C14)</f>
        <v>0</v>
      </c>
      <c r="K40" s="46">
        <f>SUM(Anlage1_Referenzwert!$C14)</f>
        <v>0</v>
      </c>
      <c r="L40" s="46">
        <f>SUM(Anlage1_Referenzwert!$C14)</f>
        <v>0</v>
      </c>
      <c r="M40" s="48">
        <f>L40</f>
        <v>0</v>
      </c>
    </row>
    <row r="41" spans="1:13" ht="17">
      <c r="A41" s="240">
        <v>4</v>
      </c>
      <c r="B41" s="271"/>
      <c r="C41" s="234" t="s">
        <v>425</v>
      </c>
      <c r="D41" s="235"/>
      <c r="E41" s="236"/>
      <c r="F41" s="49"/>
      <c r="G41" s="49"/>
      <c r="H41" s="49"/>
      <c r="I41" s="49"/>
      <c r="J41" s="49"/>
      <c r="K41" s="49"/>
      <c r="L41" s="49"/>
      <c r="M41" s="50">
        <f>$M$35/$M$29</f>
        <v>0</v>
      </c>
    </row>
    <row r="42" spans="1:13" ht="30.5" customHeight="1" thickBot="1">
      <c r="A42" s="259"/>
      <c r="B42" s="272"/>
      <c r="C42" s="247" t="s">
        <v>426</v>
      </c>
      <c r="D42" s="248"/>
      <c r="E42" s="249"/>
      <c r="F42" s="51"/>
      <c r="G42" s="51"/>
      <c r="H42" s="51"/>
      <c r="I42" s="51"/>
      <c r="J42" s="51"/>
      <c r="K42" s="51"/>
      <c r="L42" s="51"/>
      <c r="M42" s="52">
        <f>M40-M41</f>
        <v>0</v>
      </c>
    </row>
    <row r="43" spans="1:13" ht="31.5" customHeight="1" thickBot="1">
      <c r="A43" s="40"/>
      <c r="B43" s="30"/>
      <c r="C43" s="53"/>
      <c r="D43" s="30"/>
      <c r="E43" s="54"/>
      <c r="F43" s="54"/>
      <c r="G43" s="54"/>
      <c r="H43" s="54"/>
      <c r="I43" s="54"/>
      <c r="J43" s="54"/>
      <c r="L43" s="56"/>
      <c r="M43" s="57"/>
    </row>
    <row r="44" spans="1:13" ht="33" thickBot="1">
      <c r="A44" s="298" t="s">
        <v>604</v>
      </c>
      <c r="B44" s="298"/>
      <c r="C44" s="298"/>
      <c r="D44" s="42" t="s">
        <v>614</v>
      </c>
      <c r="E44" s="29">
        <v>5</v>
      </c>
      <c r="F44" s="29">
        <v>4</v>
      </c>
      <c r="G44" s="131"/>
      <c r="H44" s="132"/>
      <c r="I44" s="132"/>
      <c r="J44" s="132"/>
      <c r="K44" s="132"/>
      <c r="L44" s="133"/>
      <c r="M44" s="63">
        <f>SUM(E44:F44)</f>
        <v>9</v>
      </c>
    </row>
    <row r="45" spans="1:13" ht="18">
      <c r="A45" s="240" t="s">
        <v>4</v>
      </c>
      <c r="B45" s="289"/>
      <c r="C45" s="217" t="s">
        <v>455</v>
      </c>
      <c r="D45" s="263" t="s">
        <v>528</v>
      </c>
      <c r="E45" s="250" t="s">
        <v>460</v>
      </c>
      <c r="F45" s="250" t="s">
        <v>461</v>
      </c>
      <c r="G45" s="291"/>
      <c r="H45" s="292"/>
      <c r="I45" s="292"/>
      <c r="J45" s="292"/>
      <c r="K45" s="292"/>
      <c r="L45" s="293"/>
      <c r="M45" s="43" t="s">
        <v>12</v>
      </c>
    </row>
    <row r="46" spans="1:13" ht="19" thickBot="1">
      <c r="A46" s="223"/>
      <c r="B46" s="224"/>
      <c r="C46" s="253"/>
      <c r="D46" s="264"/>
      <c r="E46" s="251"/>
      <c r="F46" s="251"/>
      <c r="G46" s="291"/>
      <c r="H46" s="292"/>
      <c r="I46" s="292"/>
      <c r="J46" s="292"/>
      <c r="K46" s="292"/>
      <c r="L46" s="293"/>
      <c r="M46" s="44" t="s">
        <v>531</v>
      </c>
    </row>
    <row r="47" spans="1:13" ht="14.25" customHeight="1">
      <c r="A47" s="240">
        <v>1</v>
      </c>
      <c r="B47" s="241"/>
      <c r="C47" s="240" t="s">
        <v>11</v>
      </c>
      <c r="D47" s="241"/>
      <c r="E47" s="244" t="s">
        <v>471</v>
      </c>
      <c r="F47" s="244" t="s">
        <v>492</v>
      </c>
      <c r="G47" s="295"/>
      <c r="H47" s="296"/>
      <c r="I47" s="296"/>
      <c r="J47" s="296"/>
      <c r="K47" s="296"/>
      <c r="L47" s="294"/>
      <c r="M47" s="45"/>
    </row>
    <row r="48" spans="1:13" ht="17">
      <c r="A48" s="257"/>
      <c r="B48" s="258"/>
      <c r="C48" s="257"/>
      <c r="D48" s="258"/>
      <c r="E48" s="245"/>
      <c r="F48" s="245"/>
      <c r="G48" s="295"/>
      <c r="H48" s="296"/>
      <c r="I48" s="296"/>
      <c r="J48" s="296"/>
      <c r="K48" s="296"/>
      <c r="L48" s="294"/>
      <c r="M48" s="45"/>
    </row>
    <row r="49" spans="1:13" ht="18" thickBot="1">
      <c r="A49" s="257"/>
      <c r="B49" s="258"/>
      <c r="C49" s="259"/>
      <c r="D49" s="239"/>
      <c r="E49" s="246"/>
      <c r="F49" s="246"/>
      <c r="G49" s="295"/>
      <c r="H49" s="296"/>
      <c r="I49" s="296"/>
      <c r="J49" s="296"/>
      <c r="K49" s="296"/>
      <c r="L49" s="294"/>
      <c r="M49" s="45"/>
    </row>
    <row r="50" spans="1:13" ht="18" thickBot="1">
      <c r="A50" s="240">
        <v>2</v>
      </c>
      <c r="B50" s="241"/>
      <c r="C50" s="227" t="s">
        <v>13</v>
      </c>
      <c r="D50" s="226"/>
      <c r="E50" s="36">
        <f>E51+E52+E53+E54</f>
        <v>0</v>
      </c>
      <c r="F50" s="36">
        <f>F51+F52+F53+F54</f>
        <v>0</v>
      </c>
      <c r="G50" s="134"/>
      <c r="H50" s="135"/>
      <c r="I50" s="135"/>
      <c r="J50" s="135"/>
      <c r="K50" s="135"/>
      <c r="L50" s="136"/>
      <c r="M50" s="34">
        <f>SUM(E50:F50)</f>
        <v>0</v>
      </c>
    </row>
    <row r="51" spans="1:13" ht="18" thickBot="1">
      <c r="A51" s="225" t="s">
        <v>24</v>
      </c>
      <c r="B51" s="226"/>
      <c r="C51" s="227" t="s">
        <v>427</v>
      </c>
      <c r="D51" s="226"/>
      <c r="E51" s="37"/>
      <c r="F51" s="37"/>
      <c r="G51" s="134"/>
      <c r="H51" s="135"/>
      <c r="I51" s="135"/>
      <c r="J51" s="135"/>
      <c r="K51" s="135"/>
      <c r="L51" s="136"/>
      <c r="M51" s="34">
        <f>SUM(E51:F51)</f>
        <v>0</v>
      </c>
    </row>
    <row r="52" spans="1:13" ht="18" thickBot="1">
      <c r="A52" s="225" t="s">
        <v>22</v>
      </c>
      <c r="B52" s="226"/>
      <c r="C52" s="223" t="s">
        <v>14</v>
      </c>
      <c r="D52" s="239"/>
      <c r="E52" s="37"/>
      <c r="F52" s="37"/>
      <c r="G52" s="134"/>
      <c r="H52" s="135"/>
      <c r="I52" s="135"/>
      <c r="J52" s="135"/>
      <c r="K52" s="135"/>
      <c r="L52" s="136"/>
      <c r="M52" s="45"/>
    </row>
    <row r="53" spans="1:13" ht="18" hidden="1" thickBot="1">
      <c r="A53" s="225" t="s">
        <v>23</v>
      </c>
      <c r="B53" s="226"/>
      <c r="C53" s="227" t="s">
        <v>15</v>
      </c>
      <c r="D53" s="226"/>
      <c r="E53" s="170"/>
      <c r="F53" s="170"/>
      <c r="G53" s="134"/>
      <c r="H53" s="135"/>
      <c r="I53" s="135"/>
      <c r="J53" s="135"/>
      <c r="K53" s="135"/>
      <c r="L53" s="136"/>
      <c r="M53" s="45"/>
    </row>
    <row r="54" spans="1:13" ht="18" hidden="1" thickBot="1">
      <c r="A54" s="225" t="s">
        <v>25</v>
      </c>
      <c r="B54" s="226"/>
      <c r="C54" s="227" t="s">
        <v>16</v>
      </c>
      <c r="D54" s="226"/>
      <c r="E54" s="170"/>
      <c r="F54" s="170"/>
      <c r="G54" s="134"/>
      <c r="H54" s="135"/>
      <c r="I54" s="135"/>
      <c r="J54" s="135"/>
      <c r="K54" s="135"/>
      <c r="L54" s="136"/>
      <c r="M54" s="45"/>
    </row>
    <row r="55" spans="1:13" ht="18" thickBot="1">
      <c r="A55" s="227">
        <v>3</v>
      </c>
      <c r="B55" s="226"/>
      <c r="C55" s="240" t="s">
        <v>17</v>
      </c>
      <c r="D55" s="241"/>
      <c r="E55" s="46">
        <f>SUM(Anlage1_Referenzwert!$C14)</f>
        <v>0</v>
      </c>
      <c r="F55" s="46">
        <f>SUM(Anlage1_Referenzwert!$C14)</f>
        <v>0</v>
      </c>
      <c r="G55" s="137"/>
      <c r="H55" s="138"/>
      <c r="I55" s="138"/>
      <c r="J55" s="138"/>
      <c r="K55" s="138"/>
      <c r="L55" s="139"/>
      <c r="M55" s="48">
        <f>F55</f>
        <v>0</v>
      </c>
    </row>
    <row r="56" spans="1:13" ht="17">
      <c r="A56" s="240">
        <v>4</v>
      </c>
      <c r="B56" s="271"/>
      <c r="C56" s="234" t="s">
        <v>425</v>
      </c>
      <c r="D56" s="235"/>
      <c r="E56" s="236"/>
      <c r="F56" s="49"/>
      <c r="G56" s="49"/>
      <c r="H56" s="49"/>
      <c r="I56" s="49"/>
      <c r="J56" s="49"/>
      <c r="K56" s="49"/>
      <c r="L56" s="49"/>
      <c r="M56" s="50">
        <f>$M$50/$M$44</f>
        <v>0</v>
      </c>
    </row>
    <row r="57" spans="1:13" ht="30.5" customHeight="1" thickBot="1">
      <c r="A57" s="259"/>
      <c r="B57" s="272"/>
      <c r="C57" s="247" t="s">
        <v>426</v>
      </c>
      <c r="D57" s="248"/>
      <c r="E57" s="249"/>
      <c r="F57" s="51"/>
      <c r="G57" s="51"/>
      <c r="H57" s="51"/>
      <c r="I57" s="51"/>
      <c r="J57" s="51"/>
      <c r="K57" s="51"/>
      <c r="L57" s="51"/>
      <c r="M57" s="52">
        <f>M55-M56</f>
        <v>0</v>
      </c>
    </row>
    <row r="58" spans="1:13" ht="31.5" customHeight="1" thickBot="1">
      <c r="A58" s="40"/>
      <c r="B58" s="30"/>
      <c r="C58" s="53"/>
      <c r="D58" s="30"/>
      <c r="E58" s="54"/>
      <c r="F58" s="54"/>
      <c r="G58" s="54"/>
      <c r="H58" s="54"/>
      <c r="I58" s="54"/>
      <c r="J58" s="54"/>
      <c r="L58" s="56"/>
      <c r="M58" s="57"/>
    </row>
    <row r="59" spans="1:13" ht="58.25" customHeight="1" thickBot="1">
      <c r="A59" s="309" t="s">
        <v>605</v>
      </c>
      <c r="B59" s="310"/>
      <c r="C59" s="311"/>
      <c r="D59" s="140"/>
      <c r="E59" s="43" t="s">
        <v>12</v>
      </c>
      <c r="F59" s="43" t="s">
        <v>12</v>
      </c>
      <c r="G59" s="43" t="s">
        <v>12</v>
      </c>
      <c r="H59" s="132"/>
      <c r="I59" s="132"/>
      <c r="J59" s="132"/>
      <c r="K59" s="132"/>
      <c r="L59" s="133"/>
      <c r="M59" s="43" t="s">
        <v>12</v>
      </c>
    </row>
    <row r="60" spans="1:13" ht="14.75" customHeight="1">
      <c r="B60" s="30"/>
      <c r="C60" s="240"/>
      <c r="D60" s="312"/>
      <c r="E60" s="244" t="s">
        <v>532</v>
      </c>
      <c r="F60" s="244" t="s">
        <v>533</v>
      </c>
      <c r="G60" s="244" t="s">
        <v>534</v>
      </c>
      <c r="H60" s="296"/>
      <c r="I60" s="296"/>
      <c r="J60" s="296"/>
      <c r="K60" s="296"/>
      <c r="L60" s="294"/>
      <c r="M60" s="290" t="s">
        <v>495</v>
      </c>
    </row>
    <row r="61" spans="1:13" ht="14.75" customHeight="1">
      <c r="A61" s="100"/>
      <c r="B61" s="30"/>
      <c r="C61" s="221"/>
      <c r="D61" s="313"/>
      <c r="E61" s="245"/>
      <c r="F61" s="245"/>
      <c r="G61" s="245"/>
      <c r="H61" s="296"/>
      <c r="I61" s="296"/>
      <c r="J61" s="296"/>
      <c r="K61" s="296"/>
      <c r="L61" s="294"/>
      <c r="M61" s="250"/>
    </row>
    <row r="62" spans="1:13" ht="14.25" customHeight="1" thickBot="1">
      <c r="A62" s="100"/>
      <c r="B62" s="30"/>
      <c r="C62" s="223"/>
      <c r="D62" s="314"/>
      <c r="E62" s="246"/>
      <c r="F62" s="246"/>
      <c r="G62" s="246"/>
      <c r="H62" s="296"/>
      <c r="I62" s="296"/>
      <c r="J62" s="296"/>
      <c r="K62" s="296"/>
      <c r="L62" s="294"/>
      <c r="M62" s="251"/>
    </row>
    <row r="63" spans="1:13" ht="14.75" customHeight="1" thickBot="1">
      <c r="A63" s="40"/>
      <c r="B63" s="30"/>
      <c r="C63" s="227" t="s">
        <v>485</v>
      </c>
      <c r="D63" s="308"/>
      <c r="E63" s="36">
        <f>M14</f>
        <v>39</v>
      </c>
      <c r="F63" s="36">
        <f>M29</f>
        <v>40</v>
      </c>
      <c r="G63" s="36">
        <f>M44</f>
        <v>9</v>
      </c>
      <c r="H63" s="135"/>
      <c r="I63" s="135"/>
      <c r="J63" s="135"/>
      <c r="K63" s="135"/>
      <c r="L63" s="136"/>
      <c r="M63" s="34">
        <f>SUM(E63:G63)</f>
        <v>88</v>
      </c>
    </row>
    <row r="64" spans="1:13" ht="14.75" customHeight="1" thickBot="1">
      <c r="A64" s="40"/>
      <c r="B64" s="30"/>
      <c r="C64" s="227" t="s">
        <v>13</v>
      </c>
      <c r="D64" s="308"/>
      <c r="E64" s="36">
        <f>M20</f>
        <v>0</v>
      </c>
      <c r="F64" s="36">
        <f>M35</f>
        <v>0</v>
      </c>
      <c r="G64" s="36">
        <f>M50</f>
        <v>0</v>
      </c>
      <c r="H64" s="135"/>
      <c r="I64" s="135"/>
      <c r="J64" s="135"/>
      <c r="K64" s="135"/>
      <c r="L64" s="136"/>
      <c r="M64" s="34">
        <f>SUM(E64:G64)</f>
        <v>0</v>
      </c>
    </row>
    <row r="65" spans="1:20" ht="14.75" customHeight="1" thickBot="1">
      <c r="B65" s="30"/>
      <c r="C65" s="227" t="s">
        <v>427</v>
      </c>
      <c r="D65" s="226"/>
      <c r="E65" s="36">
        <f>M21</f>
        <v>0</v>
      </c>
      <c r="F65" s="36">
        <f>M36</f>
        <v>0</v>
      </c>
      <c r="G65" s="36">
        <f>M51</f>
        <v>0</v>
      </c>
      <c r="H65" s="135"/>
      <c r="I65" s="135"/>
      <c r="J65" s="135"/>
      <c r="K65" s="135"/>
      <c r="L65" s="136"/>
      <c r="M65" s="35">
        <f>SUM(E65:G65)</f>
        <v>0</v>
      </c>
    </row>
    <row r="66" spans="1:20" ht="18" thickBot="1">
      <c r="A66" s="100"/>
      <c r="B66" s="30"/>
      <c r="C66" s="240" t="s">
        <v>17</v>
      </c>
      <c r="D66" s="241"/>
      <c r="E66" s="46">
        <f>SUM(Anlage1_Referenzwert!$C14)</f>
        <v>0</v>
      </c>
      <c r="F66" s="46">
        <f>SUM(Anlage1_Referenzwert!$C14)</f>
        <v>0</v>
      </c>
      <c r="G66" s="46">
        <f>SUM(Anlage1_Referenzwert!$C14)</f>
        <v>0</v>
      </c>
      <c r="H66" s="138"/>
      <c r="I66" s="138"/>
      <c r="J66" s="138"/>
      <c r="K66" s="138"/>
      <c r="L66" s="139"/>
      <c r="M66" s="48">
        <f>F66</f>
        <v>0</v>
      </c>
    </row>
    <row r="67" spans="1:20" ht="17">
      <c r="A67" s="100"/>
      <c r="B67" s="30"/>
      <c r="C67" s="234" t="s">
        <v>425</v>
      </c>
      <c r="D67" s="235"/>
      <c r="E67" s="236"/>
      <c r="F67" s="49"/>
      <c r="G67" s="49"/>
      <c r="H67" s="49"/>
      <c r="I67" s="49"/>
      <c r="J67" s="49"/>
      <c r="K67" s="49"/>
      <c r="L67" s="49"/>
      <c r="M67" s="50">
        <f>M64/M63</f>
        <v>0</v>
      </c>
    </row>
    <row r="68" spans="1:20" ht="29" customHeight="1" thickBot="1">
      <c r="A68" s="40"/>
      <c r="B68" s="30"/>
      <c r="C68" s="247" t="s">
        <v>426</v>
      </c>
      <c r="D68" s="248"/>
      <c r="E68" s="249"/>
      <c r="F68" s="51"/>
      <c r="G68" s="51"/>
      <c r="H68" s="51"/>
      <c r="I68" s="51"/>
      <c r="J68" s="51"/>
      <c r="K68" s="51"/>
      <c r="L68" s="51"/>
      <c r="M68" s="52">
        <f>M66-M67</f>
        <v>0</v>
      </c>
    </row>
    <row r="69" spans="1:20" ht="31.5" customHeight="1">
      <c r="A69" s="40"/>
      <c r="B69" s="40"/>
      <c r="C69" s="53"/>
      <c r="D69" s="30"/>
      <c r="E69" s="54"/>
      <c r="F69" s="54"/>
      <c r="G69" s="54"/>
      <c r="H69" s="54"/>
      <c r="I69" s="54"/>
      <c r="J69" s="54"/>
      <c r="L69" s="56"/>
      <c r="M69" s="57"/>
    </row>
    <row r="70" spans="1:20" ht="51.75" customHeight="1">
      <c r="A70" s="58" t="str">
        <f>A8</f>
        <v>IK:</v>
      </c>
      <c r="B70" s="59" t="str">
        <f>A6</f>
        <v>Vorsorge- oder Rehabilitationseinrichtung (Name, Anschrift):</v>
      </c>
      <c r="C70" s="275" t="s">
        <v>428</v>
      </c>
      <c r="D70" s="276"/>
      <c r="E70" s="277" t="s">
        <v>429</v>
      </c>
      <c r="F70" s="278"/>
      <c r="G70" s="280" t="s">
        <v>430</v>
      </c>
      <c r="H70" s="281"/>
      <c r="I70" s="237" t="s">
        <v>431</v>
      </c>
      <c r="J70" s="238"/>
      <c r="K70" s="156" t="s">
        <v>516</v>
      </c>
      <c r="L70" s="56"/>
    </row>
    <row r="71" spans="1:20" ht="31.5" customHeight="1">
      <c r="A71" s="164" t="str">
        <f>D8</f>
        <v/>
      </c>
      <c r="B71" s="165" t="str">
        <f>D6</f>
        <v/>
      </c>
      <c r="C71" s="230">
        <f>M66</f>
        <v>0</v>
      </c>
      <c r="D71" s="231"/>
      <c r="E71" s="273" t="str">
        <f>Anlage2_Vergütungssatz!C15</f>
        <v/>
      </c>
      <c r="F71" s="274"/>
      <c r="G71" s="232">
        <f>M68</f>
        <v>0</v>
      </c>
      <c r="H71" s="233"/>
      <c r="I71" s="228">
        <f>IF(ISERROR(ROUND(G71/C71,4)),0,ROUND(G71/C71,4))</f>
        <v>0</v>
      </c>
      <c r="J71" s="229"/>
      <c r="K71" s="149">
        <f>M63</f>
        <v>88</v>
      </c>
      <c r="L71" s="56"/>
    </row>
    <row r="72" spans="1:20" ht="31.5" customHeight="1">
      <c r="A72" s="40"/>
      <c r="B72" s="30"/>
      <c r="C72" s="53"/>
      <c r="D72" s="30"/>
      <c r="E72" s="54"/>
      <c r="F72" s="54"/>
      <c r="G72" s="54"/>
      <c r="H72" s="54"/>
      <c r="I72" s="54"/>
      <c r="J72" s="54"/>
      <c r="L72" s="56"/>
      <c r="M72" s="57"/>
    </row>
    <row r="73" spans="1:20" ht="20">
      <c r="A73" s="284" t="s">
        <v>501</v>
      </c>
      <c r="B73" s="284"/>
      <c r="C73" s="53"/>
      <c r="D73" s="30"/>
      <c r="E73" s="54"/>
      <c r="F73" s="54"/>
      <c r="G73" s="54"/>
      <c r="H73" s="54"/>
      <c r="I73" s="54"/>
      <c r="J73" s="54"/>
      <c r="L73" s="56"/>
      <c r="M73" s="57"/>
    </row>
    <row r="74" spans="1:20" ht="48">
      <c r="A74" s="283">
        <v>1</v>
      </c>
      <c r="B74" s="283"/>
      <c r="C74" s="166">
        <v>2</v>
      </c>
      <c r="D74" s="285" t="s">
        <v>486</v>
      </c>
      <c r="E74" s="285"/>
      <c r="F74" s="286">
        <v>4</v>
      </c>
      <c r="G74" s="287"/>
      <c r="H74" s="283" t="s">
        <v>487</v>
      </c>
      <c r="I74" s="283"/>
      <c r="J74" s="166">
        <v>6</v>
      </c>
      <c r="K74" s="166" t="s">
        <v>490</v>
      </c>
      <c r="L74" s="162" t="s">
        <v>507</v>
      </c>
      <c r="M74" s="167" t="s">
        <v>508</v>
      </c>
      <c r="N74" s="166">
        <v>10</v>
      </c>
      <c r="O74" s="166" t="s">
        <v>509</v>
      </c>
      <c r="T74" s="5" t="s">
        <v>504</v>
      </c>
    </row>
    <row r="75" spans="1:20" ht="80">
      <c r="A75" s="277" t="s">
        <v>430</v>
      </c>
      <c r="B75" s="278"/>
      <c r="C75" s="128" t="s">
        <v>516</v>
      </c>
      <c r="D75" s="277" t="s">
        <v>505</v>
      </c>
      <c r="E75" s="278"/>
      <c r="F75" s="277" t="s">
        <v>429</v>
      </c>
      <c r="G75" s="278"/>
      <c r="H75" s="277" t="s">
        <v>502</v>
      </c>
      <c r="I75" s="278"/>
      <c r="J75" s="128" t="s">
        <v>488</v>
      </c>
      <c r="K75" s="128" t="s">
        <v>489</v>
      </c>
      <c r="L75" s="128" t="s">
        <v>512</v>
      </c>
      <c r="M75" s="128" t="s">
        <v>506</v>
      </c>
      <c r="N75" s="128" t="s">
        <v>517</v>
      </c>
      <c r="O75" s="154" t="s">
        <v>491</v>
      </c>
    </row>
    <row r="76" spans="1:20" s="91" customFormat="1" ht="31.5" customHeight="1">
      <c r="A76" s="279">
        <f>G71</f>
        <v>0</v>
      </c>
      <c r="B76" s="279"/>
      <c r="C76" s="149">
        <f>K71</f>
        <v>88</v>
      </c>
      <c r="D76" s="279">
        <f>A76*C76</f>
        <v>0</v>
      </c>
      <c r="E76" s="279"/>
      <c r="F76" s="279" t="str">
        <f>E71</f>
        <v/>
      </c>
      <c r="G76" s="279"/>
      <c r="H76" s="282">
        <f>IF(ISERROR(IF(G71&lt;0,"kein Ausgleichsanspruch, da kein Belegungsrückgang",D76*F76)),0,IF(G71&lt;0,"kein Ausgleichsanspruch, da kein Belegungsrückgang",D76*F76))</f>
        <v>0</v>
      </c>
      <c r="I76" s="282"/>
      <c r="J76" s="159">
        <v>0.5</v>
      </c>
      <c r="K76" s="150">
        <f>IF(H76="kein Ausgleichsanspruch, da kein Belegungsrückgang",0,H76*J76)</f>
        <v>0</v>
      </c>
      <c r="L76" s="160"/>
      <c r="M76" s="150">
        <f>IF(K76=0,0,SUM(K76:L76))</f>
        <v>0</v>
      </c>
      <c r="N76" s="151">
        <f>M65</f>
        <v>0</v>
      </c>
      <c r="O76" s="155">
        <f>IF(ISERROR(M76/N76),0,M76/N76)</f>
        <v>0</v>
      </c>
      <c r="T76" s="152">
        <f>O76*M65</f>
        <v>0</v>
      </c>
    </row>
    <row r="77" spans="1:20" ht="31.5" customHeight="1">
      <c r="A77" s="40"/>
      <c r="B77" s="30"/>
      <c r="C77" s="53"/>
      <c r="D77" s="30"/>
      <c r="E77" s="54"/>
      <c r="F77" s="54"/>
      <c r="G77" s="54"/>
      <c r="H77" s="54"/>
      <c r="I77" s="54"/>
      <c r="J77" s="54"/>
      <c r="N77" s="56"/>
      <c r="O77" s="57"/>
      <c r="T77" s="153">
        <f>T76-M76</f>
        <v>0</v>
      </c>
    </row>
    <row r="78" spans="1:20" ht="14.5" customHeight="1">
      <c r="A78" s="269" t="s">
        <v>18</v>
      </c>
      <c r="B78" s="269"/>
      <c r="E78" s="61"/>
      <c r="F78" s="61"/>
      <c r="G78" s="61"/>
      <c r="H78" s="61"/>
      <c r="I78" s="61"/>
      <c r="J78" s="61"/>
      <c r="K78" s="61"/>
      <c r="L78" s="61"/>
      <c r="M78" s="61"/>
    </row>
    <row r="79" spans="1:20" ht="39.75" customHeight="1">
      <c r="A79" s="269" t="s">
        <v>19</v>
      </c>
      <c r="B79" s="269"/>
      <c r="C79" s="315" t="s">
        <v>30</v>
      </c>
      <c r="D79" s="315"/>
    </row>
    <row r="80" spans="1:20" ht="39.75" customHeight="1">
      <c r="A80" s="269" t="s">
        <v>20</v>
      </c>
      <c r="B80" s="269"/>
      <c r="C80" s="315" t="s">
        <v>30</v>
      </c>
      <c r="D80" s="315"/>
    </row>
    <row r="81" spans="1:13" ht="39.75" customHeight="1">
      <c r="A81" s="269" t="s">
        <v>503</v>
      </c>
      <c r="B81" s="269"/>
      <c r="C81" s="315" t="s">
        <v>30</v>
      </c>
      <c r="D81" s="315"/>
      <c r="M81" s="62"/>
    </row>
    <row r="82" spans="1:13" ht="20" customHeight="1">
      <c r="B82" s="168"/>
      <c r="C82" s="168"/>
    </row>
  </sheetData>
  <sheetProtection algorithmName="SHA-512" hashValue="f7qiJabkC3YOuSAj6cTn98NzHMQn/ubhIg4PdV9YitQV8TlaGBgiN+uyg48fBdnVaH0ih+TfYbAL2NVkfYYAPQ==" saltValue="GVb5zY0NLAr30KFimg7SYQ==" spinCount="100000" sheet="1" objects="1" scenarios="1"/>
  <mergeCells count="164">
    <mergeCell ref="E47:E49"/>
    <mergeCell ref="F47:F49"/>
    <mergeCell ref="C57:E57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47:B49"/>
    <mergeCell ref="A78:B78"/>
    <mergeCell ref="A79:B79"/>
    <mergeCell ref="C79:D79"/>
    <mergeCell ref="A80:B80"/>
    <mergeCell ref="C80:D80"/>
    <mergeCell ref="A81:B81"/>
    <mergeCell ref="C81:D81"/>
    <mergeCell ref="C71:D71"/>
    <mergeCell ref="E71:F71"/>
    <mergeCell ref="A76:B76"/>
    <mergeCell ref="A73:B73"/>
    <mergeCell ref="A74:B74"/>
    <mergeCell ref="A75:B75"/>
    <mergeCell ref="D76:E76"/>
    <mergeCell ref="F76:G76"/>
    <mergeCell ref="F74:G74"/>
    <mergeCell ref="H76:I76"/>
    <mergeCell ref="C64:D64"/>
    <mergeCell ref="C65:D65"/>
    <mergeCell ref="C66:D66"/>
    <mergeCell ref="C67:E67"/>
    <mergeCell ref="C68:E68"/>
    <mergeCell ref="I60:I62"/>
    <mergeCell ref="J60:J62"/>
    <mergeCell ref="K60:K62"/>
    <mergeCell ref="G71:H71"/>
    <mergeCell ref="I71:J71"/>
    <mergeCell ref="C70:D70"/>
    <mergeCell ref="E70:F70"/>
    <mergeCell ref="G70:H70"/>
    <mergeCell ref="I70:J70"/>
    <mergeCell ref="D74:E74"/>
    <mergeCell ref="H74:I74"/>
    <mergeCell ref="D75:E75"/>
    <mergeCell ref="F75:G75"/>
    <mergeCell ref="H75:I75"/>
    <mergeCell ref="C32:D34"/>
    <mergeCell ref="G32:G34"/>
    <mergeCell ref="H32:H34"/>
    <mergeCell ref="I32:I34"/>
    <mergeCell ref="A39:B39"/>
    <mergeCell ref="C39:D39"/>
    <mergeCell ref="L60:L62"/>
    <mergeCell ref="M60:M62"/>
    <mergeCell ref="C63:D63"/>
    <mergeCell ref="A59:C59"/>
    <mergeCell ref="C60:D62"/>
    <mergeCell ref="E60:E62"/>
    <mergeCell ref="F60:F62"/>
    <mergeCell ref="G60:G62"/>
    <mergeCell ref="H60:H62"/>
    <mergeCell ref="C47:D49"/>
    <mergeCell ref="G47:G49"/>
    <mergeCell ref="H47:H49"/>
    <mergeCell ref="I47:I49"/>
    <mergeCell ref="J47:J49"/>
    <mergeCell ref="K47:K49"/>
    <mergeCell ref="L47:L49"/>
    <mergeCell ref="A56:B57"/>
    <mergeCell ref="C56:E56"/>
    <mergeCell ref="K30:K31"/>
    <mergeCell ref="L30:L31"/>
    <mergeCell ref="E45:E46"/>
    <mergeCell ref="F45:F46"/>
    <mergeCell ref="A29:C29"/>
    <mergeCell ref="A30:B31"/>
    <mergeCell ref="C30:C31"/>
    <mergeCell ref="D30:D31"/>
    <mergeCell ref="G30:G31"/>
    <mergeCell ref="H30:H31"/>
    <mergeCell ref="F30:F31"/>
    <mergeCell ref="K32:K34"/>
    <mergeCell ref="L32:L34"/>
    <mergeCell ref="J32:J34"/>
    <mergeCell ref="C45:C46"/>
    <mergeCell ref="D45:D46"/>
    <mergeCell ref="G45:G46"/>
    <mergeCell ref="H45:H46"/>
    <mergeCell ref="I45:I46"/>
    <mergeCell ref="J45:J46"/>
    <mergeCell ref="K45:K46"/>
    <mergeCell ref="A40:B40"/>
    <mergeCell ref="C40:D40"/>
    <mergeCell ref="L45:L46"/>
    <mergeCell ref="C27:E27"/>
    <mergeCell ref="A21:B21"/>
    <mergeCell ref="C21:D21"/>
    <mergeCell ref="A22:B22"/>
    <mergeCell ref="C22:D22"/>
    <mergeCell ref="A23:B23"/>
    <mergeCell ref="C23:D23"/>
    <mergeCell ref="I30:I31"/>
    <mergeCell ref="J30:J31"/>
    <mergeCell ref="C25:D25"/>
    <mergeCell ref="A26:B27"/>
    <mergeCell ref="C26:E26"/>
    <mergeCell ref="A44:C44"/>
    <mergeCell ref="A45:B46"/>
    <mergeCell ref="A41:B42"/>
    <mergeCell ref="C41:E41"/>
    <mergeCell ref="C42:E42"/>
    <mergeCell ref="A36:B36"/>
    <mergeCell ref="C36:D36"/>
    <mergeCell ref="A37:B37"/>
    <mergeCell ref="C37:D37"/>
    <mergeCell ref="A38:B38"/>
    <mergeCell ref="C38:D38"/>
    <mergeCell ref="A35:B35"/>
    <mergeCell ref="C35:D35"/>
    <mergeCell ref="A32:B34"/>
    <mergeCell ref="K17:K19"/>
    <mergeCell ref="L17:L19"/>
    <mergeCell ref="E32:E34"/>
    <mergeCell ref="F32:F34"/>
    <mergeCell ref="F15:F16"/>
    <mergeCell ref="E15:E16"/>
    <mergeCell ref="L15:L16"/>
    <mergeCell ref="E30:E31"/>
    <mergeCell ref="A20:B20"/>
    <mergeCell ref="C20:D20"/>
    <mergeCell ref="A17:B19"/>
    <mergeCell ref="C17:D19"/>
    <mergeCell ref="G17:G19"/>
    <mergeCell ref="H17:H19"/>
    <mergeCell ref="I17:I19"/>
    <mergeCell ref="J17:J19"/>
    <mergeCell ref="A24:B24"/>
    <mergeCell ref="C24:D24"/>
    <mergeCell ref="F17:F19"/>
    <mergeCell ref="E17:E19"/>
    <mergeCell ref="A25:B25"/>
    <mergeCell ref="A8:C8"/>
    <mergeCell ref="D8:K8"/>
    <mergeCell ref="A2:D2"/>
    <mergeCell ref="A6:C6"/>
    <mergeCell ref="D6:K6"/>
    <mergeCell ref="A7:C7"/>
    <mergeCell ref="D7:K7"/>
    <mergeCell ref="I15:I16"/>
    <mergeCell ref="J15:J16"/>
    <mergeCell ref="K15:K16"/>
    <mergeCell ref="A4:K4"/>
    <mergeCell ref="A14:C14"/>
    <mergeCell ref="A15:B16"/>
    <mergeCell ref="C15:C16"/>
    <mergeCell ref="D15:D16"/>
    <mergeCell ref="G15:G16"/>
    <mergeCell ref="H15:H16"/>
  </mergeCells>
  <dataValidations count="1">
    <dataValidation type="list" allowBlank="1" showInputMessage="1" showErrorMessage="1" sqref="E14:L14 E29:L29 E44:F44" xr:uid="{00000000-0002-0000-0400-000000000000}">
      <formula1>$Q$1:$Q$8</formula1>
    </dataValidation>
  </dataValidations>
  <pageMargins left="0" right="0" top="0.78740157480314965" bottom="0.78740157480314965" header="0.31496062992125984" footer="0.31496062992125984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6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5.83203125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2.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7" customFormat="1" ht="20" thickBot="1">
      <c r="A2" s="254" t="s">
        <v>515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Q4" s="5">
        <v>3</v>
      </c>
    </row>
    <row r="5" spans="1:20" ht="16" thickBot="1">
      <c r="Q5" s="5">
        <v>4</v>
      </c>
    </row>
    <row r="6" spans="1:20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38"/>
      <c r="Q6" s="5">
        <v>5</v>
      </c>
    </row>
    <row r="7" spans="1:20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38"/>
      <c r="Q7" s="5">
        <v>6</v>
      </c>
    </row>
    <row r="8" spans="1:20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L14" s="56"/>
      <c r="M14" s="57"/>
    </row>
    <row r="15" spans="1:20" ht="33" thickBot="1">
      <c r="A15" s="316" t="s">
        <v>606</v>
      </c>
      <c r="B15" s="316"/>
      <c r="C15" s="316"/>
      <c r="D15" s="42" t="s">
        <v>615</v>
      </c>
      <c r="E15" s="29">
        <v>1</v>
      </c>
      <c r="F15" s="29">
        <v>5</v>
      </c>
      <c r="G15" s="29">
        <v>5</v>
      </c>
      <c r="H15" s="29">
        <v>5</v>
      </c>
      <c r="I15" s="29">
        <v>5</v>
      </c>
      <c r="J15" s="29">
        <v>5</v>
      </c>
      <c r="K15" s="29">
        <v>5</v>
      </c>
      <c r="L15" s="29">
        <v>5</v>
      </c>
      <c r="M15" s="63">
        <f>SUM(E15:L15)</f>
        <v>36</v>
      </c>
    </row>
    <row r="16" spans="1:20" ht="18">
      <c r="A16" s="240" t="s">
        <v>4</v>
      </c>
      <c r="B16" s="289"/>
      <c r="C16" s="217" t="s">
        <v>455</v>
      </c>
      <c r="D16" s="263" t="s">
        <v>499</v>
      </c>
      <c r="E16" s="250" t="s">
        <v>461</v>
      </c>
      <c r="F16" s="250" t="s">
        <v>407</v>
      </c>
      <c r="G16" s="250" t="s">
        <v>409</v>
      </c>
      <c r="H16" s="250" t="s">
        <v>410</v>
      </c>
      <c r="I16" s="250" t="s">
        <v>411</v>
      </c>
      <c r="J16" s="250" t="s">
        <v>412</v>
      </c>
      <c r="K16" s="242" t="s">
        <v>413</v>
      </c>
      <c r="L16" s="250" t="s">
        <v>414</v>
      </c>
      <c r="M16" s="43" t="s">
        <v>12</v>
      </c>
    </row>
    <row r="17" spans="1:13" ht="19" thickBot="1">
      <c r="A17" s="223"/>
      <c r="B17" s="224"/>
      <c r="C17" s="253"/>
      <c r="D17" s="264"/>
      <c r="E17" s="251"/>
      <c r="F17" s="251"/>
      <c r="G17" s="251"/>
      <c r="H17" s="251"/>
      <c r="I17" s="251"/>
      <c r="J17" s="251"/>
      <c r="K17" s="243"/>
      <c r="L17" s="251"/>
      <c r="M17" s="44" t="s">
        <v>500</v>
      </c>
    </row>
    <row r="18" spans="1:13" ht="14.25" customHeight="1">
      <c r="A18" s="240">
        <v>1</v>
      </c>
      <c r="B18" s="241"/>
      <c r="C18" s="240" t="s">
        <v>11</v>
      </c>
      <c r="D18" s="241"/>
      <c r="E18" s="244" t="s">
        <v>493</v>
      </c>
      <c r="F18" s="244" t="s">
        <v>472</v>
      </c>
      <c r="G18" s="244" t="s">
        <v>473</v>
      </c>
      <c r="H18" s="244" t="s">
        <v>474</v>
      </c>
      <c r="I18" s="244" t="s">
        <v>475</v>
      </c>
      <c r="J18" s="244" t="s">
        <v>476</v>
      </c>
      <c r="K18" s="244" t="s">
        <v>477</v>
      </c>
      <c r="L18" s="244" t="s">
        <v>478</v>
      </c>
      <c r="M18" s="45"/>
    </row>
    <row r="19" spans="1:13" ht="17">
      <c r="A19" s="257"/>
      <c r="B19" s="258"/>
      <c r="C19" s="257"/>
      <c r="D19" s="258"/>
      <c r="E19" s="245"/>
      <c r="F19" s="245"/>
      <c r="G19" s="245"/>
      <c r="H19" s="245"/>
      <c r="I19" s="245"/>
      <c r="J19" s="245"/>
      <c r="K19" s="245"/>
      <c r="L19" s="245"/>
      <c r="M19" s="45"/>
    </row>
    <row r="20" spans="1:13" ht="18" thickBot="1">
      <c r="A20" s="257"/>
      <c r="B20" s="258"/>
      <c r="C20" s="259"/>
      <c r="D20" s="239"/>
      <c r="E20" s="246"/>
      <c r="F20" s="246"/>
      <c r="G20" s="246"/>
      <c r="H20" s="246"/>
      <c r="I20" s="246"/>
      <c r="J20" s="246"/>
      <c r="K20" s="246"/>
      <c r="L20" s="246"/>
      <c r="M20" s="45"/>
    </row>
    <row r="21" spans="1:13" ht="18" thickBot="1">
      <c r="A21" s="240">
        <v>2</v>
      </c>
      <c r="B21" s="241"/>
      <c r="C21" s="227" t="s">
        <v>13</v>
      </c>
      <c r="D21" s="226"/>
      <c r="E21" s="36">
        <f>E22+E23+E24+E25</f>
        <v>0</v>
      </c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K21" si="1">I22+I23+I24+I25</f>
        <v>0</v>
      </c>
      <c r="J21" s="36">
        <f t="shared" si="1"/>
        <v>0</v>
      </c>
      <c r="K21" s="36">
        <f t="shared" si="1"/>
        <v>0</v>
      </c>
      <c r="L21" s="36">
        <f>L22+L23+L24+L25</f>
        <v>0</v>
      </c>
      <c r="M21" s="34">
        <f>SUM(E21:L21)</f>
        <v>0</v>
      </c>
    </row>
    <row r="22" spans="1:13" ht="18" thickBot="1">
      <c r="A22" s="225" t="s">
        <v>24</v>
      </c>
      <c r="B22" s="226"/>
      <c r="C22" s="227" t="s">
        <v>427</v>
      </c>
      <c r="D22" s="226"/>
      <c r="E22" s="37"/>
      <c r="F22" s="37"/>
      <c r="G22" s="37"/>
      <c r="H22" s="37"/>
      <c r="I22" s="37"/>
      <c r="J22" s="37"/>
      <c r="K22" s="37"/>
      <c r="L22" s="37"/>
      <c r="M22" s="35">
        <f>SUM(E22:L22)</f>
        <v>0</v>
      </c>
    </row>
    <row r="23" spans="1:13" ht="18" thickBot="1">
      <c r="A23" s="225" t="s">
        <v>22</v>
      </c>
      <c r="B23" s="226"/>
      <c r="C23" s="223" t="s">
        <v>14</v>
      </c>
      <c r="D23" s="239"/>
      <c r="E23" s="37"/>
      <c r="F23" s="37"/>
      <c r="G23" s="37"/>
      <c r="H23" s="37"/>
      <c r="I23" s="37"/>
      <c r="J23" s="37"/>
      <c r="K23" s="37"/>
      <c r="L23" s="37"/>
      <c r="M23" s="45"/>
    </row>
    <row r="24" spans="1:13" ht="18" hidden="1" thickBot="1">
      <c r="A24" s="225" t="s">
        <v>23</v>
      </c>
      <c r="B24" s="226"/>
      <c r="C24" s="227" t="s">
        <v>15</v>
      </c>
      <c r="D24" s="226"/>
      <c r="E24" s="37"/>
      <c r="F24" s="37"/>
      <c r="G24" s="37"/>
      <c r="H24" s="37"/>
      <c r="I24" s="37"/>
      <c r="J24" s="37"/>
      <c r="K24" s="37"/>
      <c r="L24" s="37"/>
      <c r="M24" s="45"/>
    </row>
    <row r="25" spans="1:13" ht="18" hidden="1" thickBot="1">
      <c r="A25" s="225" t="s">
        <v>25</v>
      </c>
      <c r="B25" s="226"/>
      <c r="C25" s="227" t="s">
        <v>16</v>
      </c>
      <c r="D25" s="226"/>
      <c r="E25" s="37"/>
      <c r="F25" s="37"/>
      <c r="G25" s="37"/>
      <c r="H25" s="37"/>
      <c r="I25" s="37"/>
      <c r="J25" s="37"/>
      <c r="K25" s="37"/>
      <c r="L25" s="37"/>
      <c r="M25" s="45"/>
    </row>
    <row r="26" spans="1:13" ht="18" thickBot="1">
      <c r="A26" s="227">
        <v>3</v>
      </c>
      <c r="B26" s="226"/>
      <c r="C26" s="240" t="s">
        <v>17</v>
      </c>
      <c r="D26" s="241"/>
      <c r="E26" s="46">
        <f>SUM(Anlage1_Referenzwert!$C14)</f>
        <v>0</v>
      </c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46">
        <f>SUM(Anlage1_Referenzwert!$C14)</f>
        <v>0</v>
      </c>
      <c r="M26" s="48">
        <f>L26</f>
        <v>0</v>
      </c>
    </row>
    <row r="27" spans="1:13" ht="17">
      <c r="A27" s="240">
        <v>4</v>
      </c>
      <c r="B27" s="271"/>
      <c r="C27" s="234" t="s">
        <v>425</v>
      </c>
      <c r="D27" s="235"/>
      <c r="E27" s="236"/>
      <c r="F27" s="49"/>
      <c r="G27" s="49"/>
      <c r="H27" s="49"/>
      <c r="I27" s="49"/>
      <c r="J27" s="49"/>
      <c r="K27" s="49"/>
      <c r="L27" s="49"/>
      <c r="M27" s="50">
        <f>IF(ISERROR($M$21/M15),"",$M$21/M15)</f>
        <v>0</v>
      </c>
    </row>
    <row r="28" spans="1:13" ht="29" customHeight="1" thickBot="1">
      <c r="A28" s="259"/>
      <c r="B28" s="272"/>
      <c r="C28" s="247" t="s">
        <v>426</v>
      </c>
      <c r="D28" s="248"/>
      <c r="E28" s="249"/>
      <c r="F28" s="51"/>
      <c r="G28" s="51"/>
      <c r="H28" s="51"/>
      <c r="I28" s="51"/>
      <c r="J28" s="51"/>
      <c r="K28" s="51"/>
      <c r="L28" s="51"/>
      <c r="M28" s="52">
        <f>IF(ISERROR(M26-M27),"",M26-M27)</f>
        <v>0</v>
      </c>
    </row>
    <row r="29" spans="1:13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L29" s="56"/>
      <c r="M29" s="57"/>
    </row>
    <row r="30" spans="1:13" ht="33" thickBot="1">
      <c r="A30" s="316" t="s">
        <v>606</v>
      </c>
      <c r="B30" s="316"/>
      <c r="C30" s="316"/>
      <c r="D30" s="42" t="s">
        <v>616</v>
      </c>
      <c r="E30" s="29">
        <v>5</v>
      </c>
      <c r="F30" s="29">
        <v>5</v>
      </c>
      <c r="G30" s="29">
        <v>5</v>
      </c>
      <c r="H30" s="29">
        <v>5</v>
      </c>
      <c r="I30" s="29">
        <v>4</v>
      </c>
      <c r="J30" s="29">
        <v>4</v>
      </c>
      <c r="K30" s="131"/>
      <c r="L30" s="133"/>
      <c r="M30" s="63">
        <f>SUM(E30:J30)</f>
        <v>28</v>
      </c>
    </row>
    <row r="31" spans="1:13" ht="18">
      <c r="A31" s="240" t="s">
        <v>4</v>
      </c>
      <c r="B31" s="289"/>
      <c r="C31" s="217" t="s">
        <v>455</v>
      </c>
      <c r="D31" s="263" t="s">
        <v>496</v>
      </c>
      <c r="E31" s="290" t="s">
        <v>415</v>
      </c>
      <c r="F31" s="290" t="s">
        <v>450</v>
      </c>
      <c r="G31" s="290" t="s">
        <v>451</v>
      </c>
      <c r="H31" s="290" t="s">
        <v>452</v>
      </c>
      <c r="I31" s="290" t="s">
        <v>453</v>
      </c>
      <c r="J31" s="250" t="s">
        <v>454</v>
      </c>
      <c r="K31" s="291"/>
      <c r="L31" s="293"/>
      <c r="M31" s="43" t="s">
        <v>12</v>
      </c>
    </row>
    <row r="32" spans="1:13" ht="19" thickBot="1">
      <c r="A32" s="223"/>
      <c r="B32" s="224"/>
      <c r="C32" s="253"/>
      <c r="D32" s="264"/>
      <c r="E32" s="251"/>
      <c r="F32" s="251"/>
      <c r="G32" s="251"/>
      <c r="H32" s="251"/>
      <c r="I32" s="251"/>
      <c r="J32" s="251"/>
      <c r="K32" s="291"/>
      <c r="L32" s="293"/>
      <c r="M32" s="44" t="s">
        <v>497</v>
      </c>
    </row>
    <row r="33" spans="1:13" ht="14.25" customHeight="1">
      <c r="A33" s="240">
        <v>1</v>
      </c>
      <c r="B33" s="241"/>
      <c r="C33" s="240" t="s">
        <v>11</v>
      </c>
      <c r="D33" s="241"/>
      <c r="E33" s="244" t="s">
        <v>479</v>
      </c>
      <c r="F33" s="244" t="s">
        <v>480</v>
      </c>
      <c r="G33" s="244" t="s">
        <v>481</v>
      </c>
      <c r="H33" s="244" t="s">
        <v>482</v>
      </c>
      <c r="I33" s="244" t="s">
        <v>483</v>
      </c>
      <c r="J33" s="244" t="s">
        <v>484</v>
      </c>
      <c r="K33" s="295"/>
      <c r="L33" s="294"/>
      <c r="M33" s="45"/>
    </row>
    <row r="34" spans="1:13" ht="17">
      <c r="A34" s="257"/>
      <c r="B34" s="258"/>
      <c r="C34" s="257"/>
      <c r="D34" s="258"/>
      <c r="E34" s="245"/>
      <c r="F34" s="245"/>
      <c r="G34" s="245"/>
      <c r="H34" s="245"/>
      <c r="I34" s="245"/>
      <c r="J34" s="245"/>
      <c r="K34" s="295"/>
      <c r="L34" s="294"/>
      <c r="M34" s="45"/>
    </row>
    <row r="35" spans="1:13" ht="18" thickBot="1">
      <c r="A35" s="257"/>
      <c r="B35" s="258"/>
      <c r="C35" s="259"/>
      <c r="D35" s="239"/>
      <c r="E35" s="246"/>
      <c r="F35" s="246"/>
      <c r="G35" s="246"/>
      <c r="H35" s="246"/>
      <c r="I35" s="246"/>
      <c r="J35" s="246"/>
      <c r="K35" s="295"/>
      <c r="L35" s="294"/>
      <c r="M35" s="45"/>
    </row>
    <row r="36" spans="1:13" ht="18" thickBot="1">
      <c r="A36" s="240">
        <v>2</v>
      </c>
      <c r="B36" s="241"/>
      <c r="C36" s="227" t="s">
        <v>13</v>
      </c>
      <c r="D36" s="226"/>
      <c r="E36" s="36">
        <f t="shared" ref="E36" si="2">E37+E38+E39+E40</f>
        <v>0</v>
      </c>
      <c r="F36" s="36">
        <f>F37+F38+F39+F40</f>
        <v>0</v>
      </c>
      <c r="G36" s="36">
        <f t="shared" ref="G36" si="3">G37+G38+G39+G40</f>
        <v>0</v>
      </c>
      <c r="H36" s="36">
        <f>H37+H38+H39+H40</f>
        <v>0</v>
      </c>
      <c r="I36" s="36">
        <f t="shared" ref="I36:J36" si="4">I37+I38+I39+I40</f>
        <v>0</v>
      </c>
      <c r="J36" s="36">
        <f t="shared" si="4"/>
        <v>0</v>
      </c>
      <c r="K36" s="134"/>
      <c r="L36" s="136"/>
      <c r="M36" s="34">
        <f>SUM(E36:J36)</f>
        <v>0</v>
      </c>
    </row>
    <row r="37" spans="1:13" ht="18" thickBot="1">
      <c r="A37" s="225" t="s">
        <v>24</v>
      </c>
      <c r="B37" s="226"/>
      <c r="C37" s="227" t="s">
        <v>427</v>
      </c>
      <c r="D37" s="226"/>
      <c r="E37" s="37"/>
      <c r="F37" s="37"/>
      <c r="G37" s="37"/>
      <c r="H37" s="37"/>
      <c r="I37" s="37"/>
      <c r="J37" s="37"/>
      <c r="K37" s="134"/>
      <c r="L37" s="136"/>
      <c r="M37" s="35">
        <f>SUM(E37:J37)</f>
        <v>0</v>
      </c>
    </row>
    <row r="38" spans="1:13" ht="18" thickBot="1">
      <c r="A38" s="225" t="s">
        <v>22</v>
      </c>
      <c r="B38" s="226"/>
      <c r="C38" s="223" t="s">
        <v>14</v>
      </c>
      <c r="D38" s="239"/>
      <c r="E38" s="37"/>
      <c r="F38" s="37"/>
      <c r="G38" s="37"/>
      <c r="H38" s="37"/>
      <c r="I38" s="37"/>
      <c r="J38" s="37"/>
      <c r="K38" s="134"/>
      <c r="L38" s="136"/>
      <c r="M38" s="45"/>
    </row>
    <row r="39" spans="1:13" ht="18" hidden="1" thickBot="1">
      <c r="A39" s="225" t="s">
        <v>23</v>
      </c>
      <c r="B39" s="226"/>
      <c r="C39" s="227" t="s">
        <v>15</v>
      </c>
      <c r="D39" s="226"/>
      <c r="E39" s="37"/>
      <c r="F39" s="37"/>
      <c r="G39" s="37"/>
      <c r="H39" s="37"/>
      <c r="I39" s="37"/>
      <c r="J39" s="37"/>
      <c r="K39" s="134"/>
      <c r="L39" s="136"/>
      <c r="M39" s="45"/>
    </row>
    <row r="40" spans="1:13" ht="18" hidden="1" thickBot="1">
      <c r="A40" s="225" t="s">
        <v>25</v>
      </c>
      <c r="B40" s="226"/>
      <c r="C40" s="227" t="s">
        <v>16</v>
      </c>
      <c r="D40" s="226"/>
      <c r="E40" s="37"/>
      <c r="F40" s="37"/>
      <c r="G40" s="37"/>
      <c r="H40" s="37"/>
      <c r="I40" s="37"/>
      <c r="J40" s="37"/>
      <c r="K40" s="134"/>
      <c r="L40" s="136"/>
      <c r="M40" s="45"/>
    </row>
    <row r="41" spans="1:13" ht="18" thickBot="1">
      <c r="A41" s="227">
        <v>3</v>
      </c>
      <c r="B41" s="226"/>
      <c r="C41" s="240" t="s">
        <v>17</v>
      </c>
      <c r="D41" s="241"/>
      <c r="E41" s="46">
        <f>SUM(Anlage1_Referenzwert!$C14)</f>
        <v>0</v>
      </c>
      <c r="F41" s="46">
        <f>SUM(Anlage1_Referenzwert!$C14)</f>
        <v>0</v>
      </c>
      <c r="G41" s="46">
        <f>SUM(Anlage1_Referenzwert!$C14)</f>
        <v>0</v>
      </c>
      <c r="H41" s="46">
        <f>SUM(Anlage1_Referenzwert!$C14)</f>
        <v>0</v>
      </c>
      <c r="I41" s="46">
        <f>SUM(Anlage1_Referenzwert!$C14)</f>
        <v>0</v>
      </c>
      <c r="J41" s="46">
        <f>SUM(Anlage1_Referenzwert!$C14)</f>
        <v>0</v>
      </c>
      <c r="K41" s="137"/>
      <c r="L41" s="139"/>
      <c r="M41" s="48">
        <f>J41</f>
        <v>0</v>
      </c>
    </row>
    <row r="42" spans="1:13" ht="17">
      <c r="A42" s="240">
        <v>4</v>
      </c>
      <c r="B42" s="271"/>
      <c r="C42" s="234" t="s">
        <v>425</v>
      </c>
      <c r="D42" s="235"/>
      <c r="E42" s="236"/>
      <c r="F42" s="49"/>
      <c r="G42" s="49"/>
      <c r="H42" s="49"/>
      <c r="I42" s="49"/>
      <c r="J42" s="49"/>
      <c r="K42" s="49"/>
      <c r="L42" s="49"/>
      <c r="M42" s="50">
        <f>IF(ISERROR($M$36/$M$30),"",$M$36/$M$30)</f>
        <v>0</v>
      </c>
    </row>
    <row r="43" spans="1:13" ht="26.5" customHeight="1" thickBot="1">
      <c r="A43" s="259"/>
      <c r="B43" s="272"/>
      <c r="C43" s="247" t="s">
        <v>426</v>
      </c>
      <c r="D43" s="248"/>
      <c r="E43" s="249"/>
      <c r="F43" s="51"/>
      <c r="G43" s="51"/>
      <c r="H43" s="51"/>
      <c r="I43" s="51"/>
      <c r="J43" s="51"/>
      <c r="K43" s="51"/>
      <c r="L43" s="51"/>
      <c r="M43" s="52">
        <f>IF(ISERROR(M41-M42),"",M41-M42)</f>
        <v>0</v>
      </c>
    </row>
    <row r="44" spans="1:13" ht="31.25" customHeight="1" thickBot="1">
      <c r="A44" s="40"/>
      <c r="B44" s="30"/>
      <c r="C44" s="53"/>
      <c r="D44" s="30"/>
      <c r="E44" s="54"/>
      <c r="F44" s="54"/>
      <c r="G44" s="54"/>
      <c r="H44" s="54"/>
      <c r="I44" s="54"/>
      <c r="J44" s="54"/>
      <c r="L44" s="56"/>
      <c r="M44" s="57"/>
    </row>
    <row r="45" spans="1:13" ht="59.75" customHeight="1" thickBot="1">
      <c r="A45" s="317" t="s">
        <v>607</v>
      </c>
      <c r="B45" s="316"/>
      <c r="C45" s="316"/>
      <c r="D45" s="98"/>
      <c r="E45" s="43" t="s">
        <v>12</v>
      </c>
      <c r="F45" s="43" t="s">
        <v>12</v>
      </c>
      <c r="G45" s="141"/>
      <c r="H45" s="142"/>
      <c r="I45" s="142"/>
      <c r="J45" s="121"/>
      <c r="K45" s="121"/>
      <c r="L45" s="122"/>
      <c r="M45" s="99" t="s">
        <v>12</v>
      </c>
    </row>
    <row r="46" spans="1:13" ht="37" thickBot="1">
      <c r="A46" s="100"/>
      <c r="B46" s="30"/>
      <c r="C46" s="101"/>
      <c r="D46" s="102"/>
      <c r="E46" s="44" t="s">
        <v>500</v>
      </c>
      <c r="F46" s="44" t="s">
        <v>497</v>
      </c>
      <c r="G46" s="158"/>
      <c r="H46" s="130"/>
      <c r="I46" s="130"/>
      <c r="J46" s="118"/>
      <c r="K46" s="118"/>
      <c r="L46" s="123"/>
      <c r="M46" s="103" t="s">
        <v>498</v>
      </c>
    </row>
    <row r="47" spans="1:13" ht="16.5" customHeight="1" thickBot="1">
      <c r="A47" s="100"/>
      <c r="B47" s="30"/>
      <c r="C47" s="227" t="s">
        <v>485</v>
      </c>
      <c r="D47" s="226"/>
      <c r="E47" s="104">
        <f>M15</f>
        <v>36</v>
      </c>
      <c r="F47" s="104">
        <f>M30</f>
        <v>28</v>
      </c>
      <c r="G47" s="143"/>
      <c r="H47" s="144"/>
      <c r="I47" s="144"/>
      <c r="J47" s="119"/>
      <c r="K47" s="119"/>
      <c r="L47" s="124"/>
      <c r="M47" s="105">
        <f>SUM(E47:F47)</f>
        <v>64</v>
      </c>
    </row>
    <row r="48" spans="1:13" ht="16.5" customHeight="1" thickBot="1">
      <c r="A48" s="40"/>
      <c r="B48" s="30"/>
      <c r="C48" s="227" t="s">
        <v>13</v>
      </c>
      <c r="D48" s="226"/>
      <c r="E48" s="106">
        <f>M21</f>
        <v>0</v>
      </c>
      <c r="F48" s="106">
        <f>M36</f>
        <v>0</v>
      </c>
      <c r="G48" s="145"/>
      <c r="H48" s="146"/>
      <c r="I48" s="146"/>
      <c r="J48" s="120"/>
      <c r="K48" s="120"/>
      <c r="L48" s="125"/>
      <c r="M48" s="105">
        <f>SUM(E48:F48)</f>
        <v>0</v>
      </c>
    </row>
    <row r="49" spans="1:20" ht="16.5" customHeight="1" thickBot="1">
      <c r="A49" s="40"/>
      <c r="B49" s="30"/>
      <c r="C49" s="227" t="s">
        <v>427</v>
      </c>
      <c r="D49" s="226"/>
      <c r="E49" s="106">
        <f>M22</f>
        <v>0</v>
      </c>
      <c r="F49" s="106">
        <f>M37</f>
        <v>0</v>
      </c>
      <c r="G49" s="145"/>
      <c r="H49" s="146"/>
      <c r="I49" s="146"/>
      <c r="J49" s="120"/>
      <c r="K49" s="120"/>
      <c r="L49" s="125"/>
      <c r="M49" s="105">
        <f>SUM(E49:F49)</f>
        <v>0</v>
      </c>
    </row>
    <row r="50" spans="1:20" ht="16.5" customHeight="1" thickBot="1">
      <c r="A50" s="40"/>
      <c r="B50" s="30"/>
      <c r="C50" s="240" t="s">
        <v>17</v>
      </c>
      <c r="D50" s="241"/>
      <c r="E50" s="107">
        <f>M41</f>
        <v>0</v>
      </c>
      <c r="F50" s="107">
        <f>E50</f>
        <v>0</v>
      </c>
      <c r="G50" s="137"/>
      <c r="H50" s="138"/>
      <c r="I50" s="138"/>
      <c r="J50" s="126"/>
      <c r="K50" s="126"/>
      <c r="L50" s="127"/>
      <c r="M50" s="108">
        <f>E50</f>
        <v>0</v>
      </c>
    </row>
    <row r="51" spans="1:20" ht="16.5" customHeight="1">
      <c r="A51" s="40"/>
      <c r="B51" s="30"/>
      <c r="C51" s="234" t="s">
        <v>425</v>
      </c>
      <c r="D51" s="235"/>
      <c r="E51" s="236"/>
      <c r="F51" s="109"/>
      <c r="G51" s="55"/>
      <c r="H51" s="55"/>
      <c r="I51" s="55"/>
      <c r="J51" s="54"/>
      <c r="K51" s="116"/>
      <c r="L51" s="117"/>
      <c r="M51" s="110">
        <f>IF(ISERROR(M48/M47),0,M48/M47)</f>
        <v>0</v>
      </c>
    </row>
    <row r="52" spans="1:20" ht="37.5" customHeight="1" thickBot="1">
      <c r="A52" s="40"/>
      <c r="B52" s="30"/>
      <c r="C52" s="247" t="s">
        <v>426</v>
      </c>
      <c r="D52" s="248"/>
      <c r="E52" s="249"/>
      <c r="F52" s="111"/>
      <c r="G52" s="112"/>
      <c r="H52" s="112"/>
      <c r="I52" s="112"/>
      <c r="J52" s="112"/>
      <c r="K52" s="113"/>
      <c r="L52" s="114"/>
      <c r="M52" s="115">
        <f>IF(ISERROR(M50-M51),0,M50-M51)</f>
        <v>0</v>
      </c>
    </row>
    <row r="53" spans="1:20" ht="24" customHeight="1">
      <c r="A53" s="40"/>
      <c r="B53" s="30"/>
      <c r="C53" s="53"/>
      <c r="D53" s="30"/>
      <c r="E53" s="54"/>
      <c r="F53" s="54"/>
      <c r="G53" s="54"/>
      <c r="H53" s="54"/>
      <c r="I53" s="54"/>
      <c r="J53" s="54"/>
      <c r="L53" s="56"/>
      <c r="M53" s="57"/>
    </row>
    <row r="54" spans="1:20" ht="51.75" customHeight="1">
      <c r="A54" s="58" t="str">
        <f>A8</f>
        <v>IK:</v>
      </c>
      <c r="B54" s="59" t="str">
        <f>A6</f>
        <v>Vorsorge- oder Rehabilitationseinrichtung (Name, Anschrift):</v>
      </c>
      <c r="C54" s="275" t="s">
        <v>428</v>
      </c>
      <c r="D54" s="276"/>
      <c r="E54" s="277" t="s">
        <v>429</v>
      </c>
      <c r="F54" s="278"/>
      <c r="G54" s="280" t="s">
        <v>430</v>
      </c>
      <c r="H54" s="281"/>
      <c r="I54" s="237" t="s">
        <v>431</v>
      </c>
      <c r="J54" s="238"/>
      <c r="K54" s="156" t="s">
        <v>485</v>
      </c>
      <c r="L54" s="56"/>
    </row>
    <row r="55" spans="1:20" ht="31.5" customHeight="1">
      <c r="A55" s="164" t="str">
        <f>D8</f>
        <v/>
      </c>
      <c r="B55" s="165" t="str">
        <f>D6</f>
        <v/>
      </c>
      <c r="C55" s="230">
        <f>M50</f>
        <v>0</v>
      </c>
      <c r="D55" s="231"/>
      <c r="E55" s="273" t="str">
        <f>Anlage2_Vergütungssatz!C15</f>
        <v/>
      </c>
      <c r="F55" s="274"/>
      <c r="G55" s="232">
        <f>M52</f>
        <v>0</v>
      </c>
      <c r="H55" s="233"/>
      <c r="I55" s="228">
        <f>IF(ISERROR(ROUND(G55/C55,4)),0,ROUND(G55/C55,4))</f>
        <v>0</v>
      </c>
      <c r="J55" s="229"/>
      <c r="K55" s="149">
        <f>M47</f>
        <v>64</v>
      </c>
      <c r="L55" s="56"/>
    </row>
    <row r="56" spans="1:20" ht="31.5" customHeight="1">
      <c r="A56" s="40"/>
      <c r="B56" s="30"/>
      <c r="C56" s="53"/>
      <c r="D56" s="30"/>
      <c r="E56" s="54"/>
      <c r="F56" s="54"/>
      <c r="G56" s="54"/>
      <c r="H56" s="54"/>
      <c r="I56" s="54"/>
      <c r="J56" s="54"/>
      <c r="L56" s="56"/>
      <c r="M56" s="57"/>
    </row>
    <row r="57" spans="1:20" ht="20">
      <c r="A57" s="284" t="s">
        <v>501</v>
      </c>
      <c r="B57" s="284"/>
      <c r="C57" s="53"/>
      <c r="D57" s="30"/>
      <c r="E57" s="54"/>
      <c r="F57" s="54"/>
      <c r="G57" s="54"/>
      <c r="H57" s="54"/>
      <c r="I57" s="54"/>
      <c r="J57" s="54"/>
      <c r="L57" s="56"/>
      <c r="M57" s="57"/>
    </row>
    <row r="58" spans="1:20" ht="48">
      <c r="A58" s="283">
        <v>1</v>
      </c>
      <c r="B58" s="283"/>
      <c r="C58" s="161">
        <v>2</v>
      </c>
      <c r="D58" s="285" t="s">
        <v>486</v>
      </c>
      <c r="E58" s="285"/>
      <c r="F58" s="286">
        <v>4</v>
      </c>
      <c r="G58" s="287"/>
      <c r="H58" s="283" t="s">
        <v>487</v>
      </c>
      <c r="I58" s="283"/>
      <c r="J58" s="161">
        <v>6</v>
      </c>
      <c r="K58" s="161" t="s">
        <v>490</v>
      </c>
      <c r="L58" s="162" t="s">
        <v>507</v>
      </c>
      <c r="M58" s="163" t="s">
        <v>508</v>
      </c>
      <c r="N58" s="161">
        <v>10</v>
      </c>
      <c r="O58" s="161" t="s">
        <v>509</v>
      </c>
      <c r="T58" s="5" t="s">
        <v>504</v>
      </c>
    </row>
    <row r="59" spans="1:20" ht="80">
      <c r="A59" s="277" t="s">
        <v>430</v>
      </c>
      <c r="B59" s="278"/>
      <c r="C59" s="128" t="s">
        <v>516</v>
      </c>
      <c r="D59" s="277" t="s">
        <v>505</v>
      </c>
      <c r="E59" s="278"/>
      <c r="F59" s="277" t="s">
        <v>429</v>
      </c>
      <c r="G59" s="278"/>
      <c r="H59" s="277" t="s">
        <v>502</v>
      </c>
      <c r="I59" s="278"/>
      <c r="J59" s="128" t="s">
        <v>488</v>
      </c>
      <c r="K59" s="128" t="s">
        <v>489</v>
      </c>
      <c r="L59" s="128" t="s">
        <v>621</v>
      </c>
      <c r="M59" s="128" t="s">
        <v>506</v>
      </c>
      <c r="N59" s="128" t="s">
        <v>517</v>
      </c>
      <c r="O59" s="154" t="s">
        <v>491</v>
      </c>
    </row>
    <row r="60" spans="1:20" s="91" customFormat="1" ht="31.5" customHeight="1">
      <c r="A60" s="279">
        <f>G55</f>
        <v>0</v>
      </c>
      <c r="B60" s="279"/>
      <c r="C60" s="149">
        <f>K55</f>
        <v>64</v>
      </c>
      <c r="D60" s="279">
        <f>A60*C60</f>
        <v>0</v>
      </c>
      <c r="E60" s="279"/>
      <c r="F60" s="279" t="str">
        <f>E55</f>
        <v/>
      </c>
      <c r="G60" s="279"/>
      <c r="H60" s="282">
        <f>IF(ISERROR(IF(G55&lt;0,"kein Ausgleichsanspruch, da kein Belegungsrückgang",D60*F60)),0,IF(G55&lt;0,"kein Ausgleichsanspruch, da kein Belegungsrückgang",D60*F60))</f>
        <v>0</v>
      </c>
      <c r="I60" s="282"/>
      <c r="J60" s="159">
        <v>0.5</v>
      </c>
      <c r="K60" s="150">
        <f>IF(H60="kein Ausgleichsanspruch, da kein Belegungsrückgang",0,H60*J60)</f>
        <v>0</v>
      </c>
      <c r="L60" s="160"/>
      <c r="M60" s="150">
        <f>IF(K60=0,0,SUM(K60:L60))</f>
        <v>0</v>
      </c>
      <c r="N60" s="151">
        <f>M49</f>
        <v>0</v>
      </c>
      <c r="O60" s="155">
        <f>IF(ISERROR(M60/N60),0,M60/N60)</f>
        <v>0</v>
      </c>
      <c r="T60" s="152">
        <f>O60*M49</f>
        <v>0</v>
      </c>
    </row>
    <row r="61" spans="1:20" ht="23.25" customHeight="1">
      <c r="E61" s="60"/>
      <c r="F61" s="60"/>
      <c r="G61" s="60"/>
      <c r="H61" s="61"/>
      <c r="I61" s="61"/>
      <c r="J61" s="61"/>
      <c r="K61" s="61"/>
      <c r="L61" s="61"/>
      <c r="M61" s="61"/>
    </row>
    <row r="62" spans="1:20" ht="14.5" customHeight="1">
      <c r="A62" s="269" t="s">
        <v>18</v>
      </c>
      <c r="B62" s="269"/>
      <c r="E62" s="61"/>
      <c r="F62" s="61"/>
      <c r="G62" s="61"/>
      <c r="H62" s="61"/>
      <c r="I62" s="61"/>
      <c r="J62" s="61"/>
      <c r="K62" s="61"/>
      <c r="L62" s="61"/>
      <c r="M62" s="61"/>
    </row>
    <row r="63" spans="1:20" ht="39.75" customHeight="1">
      <c r="A63" s="269" t="s">
        <v>19</v>
      </c>
      <c r="B63" s="269"/>
      <c r="C63" s="270" t="s">
        <v>30</v>
      </c>
      <c r="D63" s="270"/>
    </row>
    <row r="64" spans="1:20" ht="39.75" customHeight="1">
      <c r="A64" s="269" t="s">
        <v>20</v>
      </c>
      <c r="B64" s="269"/>
      <c r="C64" s="270" t="s">
        <v>30</v>
      </c>
      <c r="D64" s="270"/>
    </row>
    <row r="65" spans="1:13" ht="39.75" customHeight="1">
      <c r="A65" s="269" t="s">
        <v>503</v>
      </c>
      <c r="B65" s="269"/>
      <c r="C65" s="270" t="s">
        <v>30</v>
      </c>
      <c r="D65" s="270"/>
      <c r="M65" s="62"/>
    </row>
    <row r="66" spans="1:13" ht="20" customHeight="1">
      <c r="B66" s="157"/>
      <c r="C66" s="157"/>
    </row>
  </sheetData>
  <sheetProtection algorithmName="SHA-512" hashValue="Zi+OUuOwJmwLbdoC0q5U8sJdbu6KxZLF/OrPeu8y/PW4Ij7K7mmRZ1fqwj0M+sjW6S+w4djaqdepT5sje2szXA==" saltValue="NQ4YyVhfLMzHxPKJyWcwJg==" spinCount="100000" sheet="1" objects="1" scenarios="1"/>
  <mergeCells count="117">
    <mergeCell ref="A62:B62"/>
    <mergeCell ref="A63:B63"/>
    <mergeCell ref="C63:D63"/>
    <mergeCell ref="A64:B64"/>
    <mergeCell ref="C64:D64"/>
    <mergeCell ref="A65:B65"/>
    <mergeCell ref="C65:D65"/>
    <mergeCell ref="C55:D55"/>
    <mergeCell ref="E55:F55"/>
    <mergeCell ref="A57:B57"/>
    <mergeCell ref="A58:B58"/>
    <mergeCell ref="A59:B59"/>
    <mergeCell ref="A60:B60"/>
    <mergeCell ref="D60:E60"/>
    <mergeCell ref="F60:G60"/>
    <mergeCell ref="F58:G58"/>
    <mergeCell ref="G55:H55"/>
    <mergeCell ref="H60:I60"/>
    <mergeCell ref="I55:J55"/>
    <mergeCell ref="C54:D54"/>
    <mergeCell ref="E54:F54"/>
    <mergeCell ref="G54:H54"/>
    <mergeCell ref="I54:J54"/>
    <mergeCell ref="D58:E58"/>
    <mergeCell ref="H58:I58"/>
    <mergeCell ref="D59:E59"/>
    <mergeCell ref="F59:G59"/>
    <mergeCell ref="H59:I59"/>
    <mergeCell ref="A39:B39"/>
    <mergeCell ref="C39:D39"/>
    <mergeCell ref="I33:I35"/>
    <mergeCell ref="J33:J35"/>
    <mergeCell ref="K33:K35"/>
    <mergeCell ref="C52:E52"/>
    <mergeCell ref="A45:C45"/>
    <mergeCell ref="C47:D47"/>
    <mergeCell ref="C48:D48"/>
    <mergeCell ref="C49:D49"/>
    <mergeCell ref="C50:D50"/>
    <mergeCell ref="C51:E51"/>
    <mergeCell ref="A40:B40"/>
    <mergeCell ref="C40:D40"/>
    <mergeCell ref="A41:B41"/>
    <mergeCell ref="C41:D41"/>
    <mergeCell ref="A42:B43"/>
    <mergeCell ref="C42:E42"/>
    <mergeCell ref="C43:E43"/>
    <mergeCell ref="A37:B37"/>
    <mergeCell ref="C37:D37"/>
    <mergeCell ref="A38:B38"/>
    <mergeCell ref="C38:D38"/>
    <mergeCell ref="L33:L35"/>
    <mergeCell ref="A36:B36"/>
    <mergeCell ref="C36:D36"/>
    <mergeCell ref="A33:B35"/>
    <mergeCell ref="C33:D35"/>
    <mergeCell ref="E33:E35"/>
    <mergeCell ref="F33:F35"/>
    <mergeCell ref="G33:G35"/>
    <mergeCell ref="H33:H35"/>
    <mergeCell ref="J31:J32"/>
    <mergeCell ref="K31:K32"/>
    <mergeCell ref="L31:L32"/>
    <mergeCell ref="A30:C30"/>
    <mergeCell ref="A31:B32"/>
    <mergeCell ref="C31:C32"/>
    <mergeCell ref="D31:D32"/>
    <mergeCell ref="E31:E32"/>
    <mergeCell ref="F31:F32"/>
    <mergeCell ref="G31:G32"/>
    <mergeCell ref="H31:H32"/>
    <mergeCell ref="I31:I32"/>
    <mergeCell ref="J18:J20"/>
    <mergeCell ref="K18:K20"/>
    <mergeCell ref="L18:L20"/>
    <mergeCell ref="A21:B21"/>
    <mergeCell ref="C21:D21"/>
    <mergeCell ref="H16:H17"/>
    <mergeCell ref="I16:I17"/>
    <mergeCell ref="J16:J17"/>
    <mergeCell ref="K16:K17"/>
    <mergeCell ref="L16:L17"/>
    <mergeCell ref="A18:B20"/>
    <mergeCell ref="C18:D20"/>
    <mergeCell ref="E18:E20"/>
    <mergeCell ref="F18:F20"/>
    <mergeCell ref="G18:G20"/>
    <mergeCell ref="A16:B17"/>
    <mergeCell ref="C16:C17"/>
    <mergeCell ref="D16:D17"/>
    <mergeCell ref="E16:E17"/>
    <mergeCell ref="F16:F17"/>
    <mergeCell ref="G16:G17"/>
    <mergeCell ref="H18:H20"/>
    <mergeCell ref="I18:I20"/>
    <mergeCell ref="A25:B25"/>
    <mergeCell ref="C25:D25"/>
    <mergeCell ref="A26:B26"/>
    <mergeCell ref="C26:D26"/>
    <mergeCell ref="A27:B28"/>
    <mergeCell ref="C27:E27"/>
    <mergeCell ref="C28:E28"/>
    <mergeCell ref="A22:B22"/>
    <mergeCell ref="C22:D22"/>
    <mergeCell ref="A23:B23"/>
    <mergeCell ref="C23:D23"/>
    <mergeCell ref="A24:B24"/>
    <mergeCell ref="C24:D24"/>
    <mergeCell ref="A8:C8"/>
    <mergeCell ref="D8:K8"/>
    <mergeCell ref="A2:D2"/>
    <mergeCell ref="A6:C6"/>
    <mergeCell ref="D6:K6"/>
    <mergeCell ref="A7:C7"/>
    <mergeCell ref="D7:K7"/>
    <mergeCell ref="A15:C15"/>
    <mergeCell ref="A4:K4"/>
  </mergeCells>
  <dataValidations count="2">
    <dataValidation type="list" allowBlank="1" showInputMessage="1" showErrorMessage="1" sqref="E15:L15 E30:I30" xr:uid="{00000000-0002-0000-0500-000000000000}">
      <formula1>$Q$1:$Q$8</formula1>
    </dataValidation>
    <dataValidation type="list" allowBlank="1" showInputMessage="1" showErrorMessage="1" sqref="J30" xr:uid="{00000000-0002-0000-0500-000001000000}">
      <formula1>$Q$1:$Q$6</formula1>
    </dataValidation>
  </dataValidations>
  <pageMargins left="0" right="0" top="0.78740157480314965" bottom="0.78740157480314965" header="0.31496062992125984" footer="0.31496062992125984"/>
  <pageSetup paperSize="9" scale="3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7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5.83203125" style="5" customWidth="1"/>
    <col min="4" max="4" width="45.83203125" style="5" customWidth="1"/>
    <col min="5" max="5" width="12.33203125" style="5" customWidth="1"/>
    <col min="6" max="11" width="20.5" style="5" customWidth="1"/>
    <col min="12" max="12" width="2" style="5" customWidth="1"/>
    <col min="13" max="13" width="19.5" style="5" bestFit="1" customWidth="1"/>
    <col min="14" max="14" width="12.5" style="5" customWidth="1"/>
    <col min="15" max="15" width="10.83203125" style="5" customWidth="1"/>
    <col min="16" max="16" width="11.5" style="5" customWidth="1"/>
    <col min="17" max="17" width="2.6640625" style="5" hidden="1" customWidth="1"/>
    <col min="18" max="16384" width="10.6640625" style="5"/>
  </cols>
  <sheetData>
    <row r="1" spans="1:20" ht="16" thickBot="1">
      <c r="Q1" s="5">
        <v>0</v>
      </c>
    </row>
    <row r="2" spans="1:20" s="147" customFormat="1" ht="20" thickBot="1">
      <c r="A2" s="254" t="s">
        <v>617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Q4" s="5">
        <v>3</v>
      </c>
    </row>
    <row r="5" spans="1:20" ht="16" thickBot="1">
      <c r="Q5" s="5">
        <v>4</v>
      </c>
    </row>
    <row r="6" spans="1:20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38"/>
      <c r="Q6" s="5">
        <v>5</v>
      </c>
    </row>
    <row r="7" spans="1:20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38"/>
      <c r="Q7" s="5">
        <v>6</v>
      </c>
    </row>
    <row r="8" spans="1:20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  <c r="Q9" s="5">
        <v>8</v>
      </c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  <c r="Q10" s="5">
        <v>9</v>
      </c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Q11" s="5">
        <v>10</v>
      </c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Q12" s="5">
        <v>11</v>
      </c>
    </row>
    <row r="13" spans="1: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Q13" s="5">
        <v>12</v>
      </c>
    </row>
    <row r="14" spans="1:20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L14" s="56"/>
      <c r="M14" s="57"/>
      <c r="Q14" s="5">
        <v>13</v>
      </c>
    </row>
    <row r="15" spans="1:20" ht="33" thickBot="1">
      <c r="A15" s="316" t="s">
        <v>618</v>
      </c>
      <c r="B15" s="316"/>
      <c r="C15" s="316"/>
      <c r="D15" s="42" t="s">
        <v>619</v>
      </c>
      <c r="E15" s="199"/>
      <c r="F15" s="29">
        <v>10</v>
      </c>
      <c r="G15" s="29">
        <v>10</v>
      </c>
      <c r="H15" s="29">
        <v>10</v>
      </c>
      <c r="I15" s="29">
        <v>10</v>
      </c>
      <c r="J15" s="29">
        <v>10</v>
      </c>
      <c r="K15" s="29">
        <v>5</v>
      </c>
      <c r="L15" s="174"/>
      <c r="M15" s="63">
        <f>SUM(F15:K15)</f>
        <v>55</v>
      </c>
      <c r="Q15" s="5">
        <v>14</v>
      </c>
    </row>
    <row r="16" spans="1:20" ht="14.25" customHeight="1">
      <c r="A16" s="240" t="s">
        <v>4</v>
      </c>
      <c r="B16" s="289"/>
      <c r="C16" s="240" t="s">
        <v>620</v>
      </c>
      <c r="D16" s="323" t="s">
        <v>622</v>
      </c>
      <c r="E16" s="325"/>
      <c r="F16" s="250" t="s">
        <v>623</v>
      </c>
      <c r="G16" s="250" t="s">
        <v>624</v>
      </c>
      <c r="H16" s="250" t="s">
        <v>625</v>
      </c>
      <c r="I16" s="250" t="s">
        <v>626</v>
      </c>
      <c r="J16" s="250" t="s">
        <v>627</v>
      </c>
      <c r="K16" s="242" t="s">
        <v>628</v>
      </c>
      <c r="L16" s="328"/>
      <c r="M16" s="43" t="s">
        <v>12</v>
      </c>
    </row>
    <row r="17" spans="1:13" ht="14.75" customHeight="1" thickBot="1">
      <c r="A17" s="223"/>
      <c r="B17" s="224"/>
      <c r="C17" s="257"/>
      <c r="D17" s="324"/>
      <c r="E17" s="326"/>
      <c r="F17" s="251"/>
      <c r="G17" s="251"/>
      <c r="H17" s="251"/>
      <c r="I17" s="251"/>
      <c r="J17" s="251"/>
      <c r="K17" s="243"/>
      <c r="L17" s="328"/>
      <c r="M17" s="44" t="s">
        <v>635</v>
      </c>
    </row>
    <row r="18" spans="1:13" ht="14.25" customHeight="1">
      <c r="A18" s="240">
        <v>1</v>
      </c>
      <c r="B18" s="241"/>
      <c r="C18" s="240" t="s">
        <v>11</v>
      </c>
      <c r="D18" s="271"/>
      <c r="E18" s="321"/>
      <c r="F18" s="244" t="s">
        <v>629</v>
      </c>
      <c r="G18" s="244" t="s">
        <v>630</v>
      </c>
      <c r="H18" s="244" t="s">
        <v>631</v>
      </c>
      <c r="I18" s="244" t="s">
        <v>632</v>
      </c>
      <c r="J18" s="244" t="s">
        <v>633</v>
      </c>
      <c r="K18" s="244" t="s">
        <v>634</v>
      </c>
      <c r="L18" s="327"/>
      <c r="M18" s="45"/>
    </row>
    <row r="19" spans="1:13" ht="17">
      <c r="A19" s="257"/>
      <c r="B19" s="258"/>
      <c r="C19" s="257"/>
      <c r="D19" s="320"/>
      <c r="E19" s="321"/>
      <c r="F19" s="245"/>
      <c r="G19" s="245"/>
      <c r="H19" s="245"/>
      <c r="I19" s="245"/>
      <c r="J19" s="245"/>
      <c r="K19" s="245"/>
      <c r="L19" s="327"/>
      <c r="M19" s="45"/>
    </row>
    <row r="20" spans="1:13" ht="18" thickBot="1">
      <c r="A20" s="257"/>
      <c r="B20" s="258"/>
      <c r="C20" s="259"/>
      <c r="D20" s="272"/>
      <c r="E20" s="322"/>
      <c r="F20" s="246"/>
      <c r="G20" s="246"/>
      <c r="H20" s="246"/>
      <c r="I20" s="246"/>
      <c r="J20" s="246"/>
      <c r="K20" s="246"/>
      <c r="L20" s="327"/>
      <c r="M20" s="45"/>
    </row>
    <row r="21" spans="1:13" ht="18" thickBot="1">
      <c r="A21" s="240">
        <v>2</v>
      </c>
      <c r="B21" s="241"/>
      <c r="C21" s="227" t="s">
        <v>13</v>
      </c>
      <c r="D21" s="256"/>
      <c r="E21" s="204"/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K21" si="1">I22+I23+I24+I25</f>
        <v>0</v>
      </c>
      <c r="J21" s="36">
        <f t="shared" si="1"/>
        <v>0</v>
      </c>
      <c r="K21" s="36">
        <f t="shared" si="1"/>
        <v>0</v>
      </c>
      <c r="L21" s="175"/>
      <c r="M21" s="34">
        <f>SUM(F21:K21)</f>
        <v>0</v>
      </c>
    </row>
    <row r="22" spans="1:13" ht="18" thickBot="1">
      <c r="A22" s="225" t="s">
        <v>24</v>
      </c>
      <c r="B22" s="226"/>
      <c r="C22" s="227" t="s">
        <v>427</v>
      </c>
      <c r="D22" s="256"/>
      <c r="E22" s="36"/>
      <c r="F22" s="37"/>
      <c r="G22" s="37"/>
      <c r="H22" s="37"/>
      <c r="I22" s="37"/>
      <c r="J22" s="37"/>
      <c r="K22" s="37"/>
      <c r="L22" s="175"/>
      <c r="M22" s="35">
        <f>SUM(F22:K22)</f>
        <v>0</v>
      </c>
    </row>
    <row r="23" spans="1:13" ht="18" thickBot="1">
      <c r="A23" s="225" t="s">
        <v>22</v>
      </c>
      <c r="B23" s="226"/>
      <c r="C23" s="223" t="s">
        <v>14</v>
      </c>
      <c r="D23" s="272"/>
      <c r="E23" s="204"/>
      <c r="F23" s="37"/>
      <c r="G23" s="37"/>
      <c r="H23" s="37"/>
      <c r="I23" s="37"/>
      <c r="J23" s="37"/>
      <c r="K23" s="37"/>
      <c r="L23" s="175"/>
      <c r="M23" s="45"/>
    </row>
    <row r="24" spans="1:13" ht="14.75" hidden="1" customHeight="1" thickBot="1">
      <c r="A24" s="225" t="s">
        <v>23</v>
      </c>
      <c r="B24" s="226"/>
      <c r="C24" s="227" t="s">
        <v>15</v>
      </c>
      <c r="D24" s="256"/>
      <c r="E24" s="173"/>
      <c r="F24" s="170"/>
      <c r="G24" s="170"/>
      <c r="H24" s="170"/>
      <c r="I24" s="170"/>
      <c r="J24" s="170"/>
      <c r="K24" s="170"/>
      <c r="L24" s="175"/>
      <c r="M24" s="45"/>
    </row>
    <row r="25" spans="1:13" ht="14.75" hidden="1" customHeight="1" thickBot="1">
      <c r="A25" s="225" t="s">
        <v>25</v>
      </c>
      <c r="B25" s="226"/>
      <c r="C25" s="227" t="s">
        <v>16</v>
      </c>
      <c r="D25" s="256"/>
      <c r="E25" s="173"/>
      <c r="F25" s="170"/>
      <c r="G25" s="170"/>
      <c r="H25" s="170"/>
      <c r="I25" s="170"/>
      <c r="J25" s="170"/>
      <c r="K25" s="170"/>
      <c r="L25" s="175"/>
      <c r="M25" s="45"/>
    </row>
    <row r="26" spans="1:13" ht="14.75" customHeight="1" thickBot="1">
      <c r="A26" s="227">
        <v>3</v>
      </c>
      <c r="B26" s="226"/>
      <c r="C26" s="318" t="s">
        <v>636</v>
      </c>
      <c r="D26" s="319"/>
      <c r="E26" s="47"/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176"/>
      <c r="M26" s="48">
        <f>F26</f>
        <v>0</v>
      </c>
    </row>
    <row r="27" spans="1:13" ht="17">
      <c r="A27" s="240">
        <v>4</v>
      </c>
      <c r="B27" s="271"/>
      <c r="C27" s="234" t="s">
        <v>425</v>
      </c>
      <c r="D27" s="235"/>
      <c r="E27" s="236"/>
      <c r="F27" s="50">
        <f>F$21/F15</f>
        <v>0</v>
      </c>
      <c r="G27" s="50">
        <f t="shared" ref="G27:K27" si="2">G$21/G15</f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177"/>
      <c r="M27" s="50">
        <f>IF(ISERROR($M$21/M15),"",$M$21/M15)</f>
        <v>0</v>
      </c>
    </row>
    <row r="28" spans="1:13" ht="29" customHeight="1" thickBot="1">
      <c r="A28" s="259"/>
      <c r="B28" s="272"/>
      <c r="C28" s="247" t="s">
        <v>426</v>
      </c>
      <c r="D28" s="248"/>
      <c r="E28" s="249"/>
      <c r="F28" s="52">
        <f t="shared" ref="F28:K28" si="3">F26-F27</f>
        <v>0</v>
      </c>
      <c r="G28" s="52">
        <f t="shared" si="3"/>
        <v>0</v>
      </c>
      <c r="H28" s="52">
        <f t="shared" si="3"/>
        <v>0</v>
      </c>
      <c r="I28" s="52">
        <f t="shared" si="3"/>
        <v>0</v>
      </c>
      <c r="J28" s="52">
        <f t="shared" si="3"/>
        <v>0</v>
      </c>
      <c r="K28" s="52">
        <f t="shared" si="3"/>
        <v>0</v>
      </c>
      <c r="L28" s="51"/>
      <c r="M28" s="52">
        <f>IF(ISERROR(M26-M27),"",M26-M27)</f>
        <v>0</v>
      </c>
    </row>
    <row r="29" spans="1:13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L29" s="56"/>
      <c r="M29" s="57"/>
    </row>
    <row r="30" spans="1:13" ht="31.25" customHeight="1">
      <c r="A30" s="284" t="s">
        <v>501</v>
      </c>
      <c r="B30" s="284"/>
      <c r="C30" s="53"/>
      <c r="D30" s="30"/>
      <c r="E30" s="54"/>
      <c r="F30" s="54"/>
      <c r="G30" s="54"/>
      <c r="H30" s="54"/>
      <c r="I30" s="54"/>
      <c r="J30" s="54"/>
      <c r="L30" s="56"/>
      <c r="M30" s="43" t="s">
        <v>637</v>
      </c>
    </row>
    <row r="31" spans="1:13" ht="31.25" customHeight="1">
      <c r="A31" s="178">
        <v>1</v>
      </c>
      <c r="B31" s="335" t="s">
        <v>430</v>
      </c>
      <c r="C31" s="335"/>
      <c r="D31" s="335"/>
      <c r="E31" s="335"/>
      <c r="F31" s="179">
        <f>F28</f>
        <v>0</v>
      </c>
      <c r="G31" s="179">
        <f t="shared" ref="G31:K31" si="4">G28</f>
        <v>0</v>
      </c>
      <c r="H31" s="179">
        <f t="shared" si="4"/>
        <v>0</v>
      </c>
      <c r="I31" s="179">
        <f t="shared" si="4"/>
        <v>0</v>
      </c>
      <c r="J31" s="179">
        <f t="shared" si="4"/>
        <v>0</v>
      </c>
      <c r="K31" s="179">
        <f t="shared" si="4"/>
        <v>0</v>
      </c>
      <c r="L31" s="180"/>
      <c r="M31" s="181"/>
    </row>
    <row r="32" spans="1:13" ht="31.25" customHeight="1">
      <c r="A32" s="178">
        <v>2</v>
      </c>
      <c r="B32" s="335" t="s">
        <v>485</v>
      </c>
      <c r="C32" s="335"/>
      <c r="D32" s="335"/>
      <c r="E32" s="335"/>
      <c r="F32" s="182">
        <f>F15</f>
        <v>10</v>
      </c>
      <c r="G32" s="182">
        <f t="shared" ref="G32:K32" si="5">G15</f>
        <v>10</v>
      </c>
      <c r="H32" s="182">
        <f t="shared" si="5"/>
        <v>10</v>
      </c>
      <c r="I32" s="182">
        <f t="shared" si="5"/>
        <v>10</v>
      </c>
      <c r="J32" s="182">
        <f t="shared" si="5"/>
        <v>10</v>
      </c>
      <c r="K32" s="182">
        <f t="shared" si="5"/>
        <v>5</v>
      </c>
      <c r="L32" s="183"/>
      <c r="M32" s="151">
        <f>SUM(F32:K32)</f>
        <v>55</v>
      </c>
    </row>
    <row r="33" spans="1:13" ht="31.25" customHeight="1">
      <c r="A33" s="178" t="s">
        <v>486</v>
      </c>
      <c r="B33" s="335" t="s">
        <v>505</v>
      </c>
      <c r="C33" s="335"/>
      <c r="D33" s="335"/>
      <c r="E33" s="335"/>
      <c r="F33" s="179">
        <f>IF(F31&lt;0,"Keine Minderbelegung",F31*F32)</f>
        <v>0</v>
      </c>
      <c r="G33" s="179">
        <f t="shared" ref="G33:K33" si="6">IF(G31&lt;0,"Keine Minderbelegung",G31*G32)</f>
        <v>0</v>
      </c>
      <c r="H33" s="179">
        <f t="shared" si="6"/>
        <v>0</v>
      </c>
      <c r="I33" s="179">
        <f t="shared" si="6"/>
        <v>0</v>
      </c>
      <c r="J33" s="179">
        <f t="shared" si="6"/>
        <v>0</v>
      </c>
      <c r="K33" s="179">
        <f t="shared" si="6"/>
        <v>0</v>
      </c>
      <c r="L33" s="184"/>
      <c r="M33" s="201">
        <f>SUM(F33:K33)</f>
        <v>0</v>
      </c>
    </row>
    <row r="34" spans="1:13" ht="31.25" customHeight="1">
      <c r="A34" s="178">
        <v>4</v>
      </c>
      <c r="B34" s="335" t="s">
        <v>429</v>
      </c>
      <c r="C34" s="335"/>
      <c r="D34" s="335"/>
      <c r="E34" s="335"/>
      <c r="F34" s="185" t="str">
        <f>Anlage2_Vergütungssatz!$C$15</f>
        <v/>
      </c>
      <c r="G34" s="185" t="str">
        <f>Anlage2_Vergütungssatz!$C$15</f>
        <v/>
      </c>
      <c r="H34" s="185" t="str">
        <f>Anlage2_Vergütungssatz!$C$15</f>
        <v/>
      </c>
      <c r="I34" s="185" t="str">
        <f>Anlage2_Vergütungssatz!$C$15</f>
        <v/>
      </c>
      <c r="J34" s="185" t="str">
        <f>Anlage2_Vergütungssatz!$C$15</f>
        <v/>
      </c>
      <c r="K34" s="185" t="str">
        <f>Anlage2_Vergütungssatz!$C$15</f>
        <v/>
      </c>
      <c r="L34" s="183"/>
      <c r="M34" s="186"/>
    </row>
    <row r="35" spans="1:13" ht="53" customHeight="1">
      <c r="A35" s="178" t="s">
        <v>487</v>
      </c>
      <c r="B35" s="335" t="s">
        <v>502</v>
      </c>
      <c r="C35" s="335"/>
      <c r="D35" s="335"/>
      <c r="E35" s="335"/>
      <c r="F35" s="185">
        <f t="shared" ref="F35:K35" si="7">IF(ISERROR(IF(F31&lt;0,"kein Ausgleichsanspruch, da kein Belegungsrückgang",F33*F34)),0,IF(F31&lt;0,"kein Ausgleichsanspruch, da kein Belegungsrückgang",F33*F34))</f>
        <v>0</v>
      </c>
      <c r="G35" s="185">
        <f t="shared" si="7"/>
        <v>0</v>
      </c>
      <c r="H35" s="185">
        <f t="shared" si="7"/>
        <v>0</v>
      </c>
      <c r="I35" s="185">
        <f t="shared" si="7"/>
        <v>0</v>
      </c>
      <c r="J35" s="185">
        <f t="shared" si="7"/>
        <v>0</v>
      </c>
      <c r="K35" s="185">
        <f t="shared" si="7"/>
        <v>0</v>
      </c>
      <c r="L35" s="183"/>
      <c r="M35" s="150">
        <f>SUM(F35:K35)</f>
        <v>0</v>
      </c>
    </row>
    <row r="36" spans="1:13" ht="31.25" customHeight="1">
      <c r="A36" s="178">
        <v>6</v>
      </c>
      <c r="B36" s="335" t="s">
        <v>638</v>
      </c>
      <c r="C36" s="335"/>
      <c r="D36" s="335"/>
      <c r="E36" s="335"/>
      <c r="F36" s="187">
        <v>0.5</v>
      </c>
      <c r="G36" s="187">
        <v>0.5</v>
      </c>
      <c r="H36" s="187">
        <v>0.5</v>
      </c>
      <c r="I36" s="187">
        <v>0.5</v>
      </c>
      <c r="J36" s="187">
        <v>0.5</v>
      </c>
      <c r="K36" s="188">
        <v>0.5</v>
      </c>
      <c r="L36" s="183"/>
      <c r="M36" s="188"/>
    </row>
    <row r="37" spans="1:13" ht="31.25" customHeight="1">
      <c r="A37" s="178" t="s">
        <v>490</v>
      </c>
      <c r="B37" s="335" t="s">
        <v>639</v>
      </c>
      <c r="C37" s="335"/>
      <c r="D37" s="335"/>
      <c r="E37" s="335"/>
      <c r="F37" s="185">
        <f>IF(F35="kein Ausgleichsanspruch, da kein Belegungsrückgang",0,F35*F36)</f>
        <v>0</v>
      </c>
      <c r="G37" s="185">
        <f t="shared" ref="G37:K37" si="8">IF(G35="kein Ausgleichsanspruch, da kein Belegungsrückgang",0,G35*G36)</f>
        <v>0</v>
      </c>
      <c r="H37" s="185">
        <f t="shared" si="8"/>
        <v>0</v>
      </c>
      <c r="I37" s="185">
        <f t="shared" si="8"/>
        <v>0</v>
      </c>
      <c r="J37" s="185">
        <f t="shared" si="8"/>
        <v>0</v>
      </c>
      <c r="K37" s="185">
        <f t="shared" si="8"/>
        <v>0</v>
      </c>
      <c r="L37" s="183"/>
      <c r="M37" s="150">
        <f>SUM(F37:K37)</f>
        <v>0</v>
      </c>
    </row>
    <row r="38" spans="1:13" ht="47.75" customHeight="1">
      <c r="A38" s="189" t="s">
        <v>507</v>
      </c>
      <c r="B38" s="329" t="s">
        <v>1201</v>
      </c>
      <c r="C38" s="330"/>
      <c r="D38" s="330"/>
      <c r="E38" s="331"/>
      <c r="F38" s="190"/>
      <c r="G38" s="191"/>
      <c r="H38" s="191"/>
      <c r="I38" s="191"/>
      <c r="J38" s="191"/>
      <c r="K38" s="192"/>
      <c r="L38" s="193"/>
      <c r="M38" s="160">
        <v>0</v>
      </c>
    </row>
    <row r="39" spans="1:13" ht="31.25" customHeight="1">
      <c r="A39" s="189" t="s">
        <v>508</v>
      </c>
      <c r="B39" s="329" t="s">
        <v>640</v>
      </c>
      <c r="C39" s="330"/>
      <c r="D39" s="330"/>
      <c r="E39" s="331"/>
      <c r="F39" s="194"/>
      <c r="G39" s="54"/>
      <c r="H39" s="54"/>
      <c r="I39" s="54"/>
      <c r="J39" s="54"/>
      <c r="K39" s="116"/>
      <c r="L39" s="193"/>
      <c r="M39" s="150">
        <f>IF(M37=0,0,M37+M38)</f>
        <v>0</v>
      </c>
    </row>
    <row r="40" spans="1:13" ht="31.25" customHeight="1">
      <c r="A40" s="178">
        <v>10</v>
      </c>
      <c r="B40" s="329" t="s">
        <v>641</v>
      </c>
      <c r="C40" s="330"/>
      <c r="D40" s="330"/>
      <c r="E40" s="331"/>
      <c r="F40" s="194"/>
      <c r="G40" s="54"/>
      <c r="H40" s="54"/>
      <c r="I40" s="54"/>
      <c r="J40" s="54"/>
      <c r="K40" s="116"/>
      <c r="L40" s="193"/>
      <c r="M40" s="151">
        <f>M22</f>
        <v>0</v>
      </c>
    </row>
    <row r="41" spans="1:13" ht="31.25" customHeight="1">
      <c r="A41" s="189" t="s">
        <v>509</v>
      </c>
      <c r="B41" s="332" t="s">
        <v>491</v>
      </c>
      <c r="C41" s="333"/>
      <c r="D41" s="333"/>
      <c r="E41" s="334"/>
      <c r="F41" s="195"/>
      <c r="G41" s="196"/>
      <c r="H41" s="196"/>
      <c r="I41" s="196"/>
      <c r="J41" s="196"/>
      <c r="K41" s="197"/>
      <c r="L41" s="198"/>
      <c r="M41" s="155">
        <f>IF(ISERROR(M39/M40),0,M39/M40)</f>
        <v>0</v>
      </c>
    </row>
    <row r="42" spans="1:13" ht="31.25" customHeight="1">
      <c r="A42" s="40"/>
      <c r="B42" s="30"/>
      <c r="C42" s="53"/>
      <c r="D42" s="30"/>
      <c r="E42" s="54"/>
      <c r="F42" s="54"/>
      <c r="G42" s="54"/>
      <c r="H42" s="54"/>
      <c r="I42" s="54"/>
      <c r="J42" s="54"/>
      <c r="L42" s="56"/>
      <c r="M42" s="57"/>
    </row>
    <row r="43" spans="1:13" ht="14.5" customHeight="1">
      <c r="A43" s="269" t="s">
        <v>18</v>
      </c>
      <c r="B43" s="269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39.75" customHeight="1">
      <c r="A44" s="269" t="s">
        <v>19</v>
      </c>
      <c r="B44" s="269"/>
      <c r="C44" s="270" t="s">
        <v>30</v>
      </c>
      <c r="D44" s="270"/>
    </row>
    <row r="45" spans="1:13" ht="39.75" customHeight="1">
      <c r="A45" s="269" t="s">
        <v>20</v>
      </c>
      <c r="B45" s="269"/>
      <c r="C45" s="270" t="s">
        <v>30</v>
      </c>
      <c r="D45" s="270"/>
    </row>
    <row r="46" spans="1:13" ht="39.75" customHeight="1">
      <c r="A46" s="269" t="s">
        <v>503</v>
      </c>
      <c r="B46" s="269"/>
      <c r="C46" s="270" t="s">
        <v>30</v>
      </c>
      <c r="D46" s="270"/>
      <c r="M46" s="62"/>
    </row>
    <row r="47" spans="1:13" ht="20" customHeight="1">
      <c r="B47" s="172"/>
      <c r="C47" s="172"/>
    </row>
  </sheetData>
  <sheetProtection algorithmName="SHA-512" hashValue="XWuDbdk+FoUVskik9FSpx0eP7BKy7GLJrR1jAdVC8WyY++7SqrLjveCrCYs79yYRP1HktDjtyGYsjUlSGda7Sg==" saltValue="astz8HOJM7wAQS4klGLS6A==" spinCount="100000" sheet="1" objects="1" scenarios="1"/>
  <mergeCells count="64">
    <mergeCell ref="B38:E38"/>
    <mergeCell ref="B39:E39"/>
    <mergeCell ref="B40:E40"/>
    <mergeCell ref="B41:E41"/>
    <mergeCell ref="A30:B30"/>
    <mergeCell ref="B31:E31"/>
    <mergeCell ref="B32:E32"/>
    <mergeCell ref="B33:E33"/>
    <mergeCell ref="B34:E34"/>
    <mergeCell ref="B35:E35"/>
    <mergeCell ref="B36:E36"/>
    <mergeCell ref="B37:E37"/>
    <mergeCell ref="A2:D2"/>
    <mergeCell ref="A4:K4"/>
    <mergeCell ref="A6:C6"/>
    <mergeCell ref="D6:K6"/>
    <mergeCell ref="A7:C7"/>
    <mergeCell ref="D7:K7"/>
    <mergeCell ref="A8:C8"/>
    <mergeCell ref="D8:K8"/>
    <mergeCell ref="A15:C15"/>
    <mergeCell ref="K18:K20"/>
    <mergeCell ref="L18:L20"/>
    <mergeCell ref="L16:L17"/>
    <mergeCell ref="G16:G17"/>
    <mergeCell ref="H16:H17"/>
    <mergeCell ref="I18:I20"/>
    <mergeCell ref="J18:J20"/>
    <mergeCell ref="A21:B21"/>
    <mergeCell ref="C21:D21"/>
    <mergeCell ref="I16:I17"/>
    <mergeCell ref="J16:J17"/>
    <mergeCell ref="K16:K17"/>
    <mergeCell ref="A18:B20"/>
    <mergeCell ref="C18:D20"/>
    <mergeCell ref="E18:E20"/>
    <mergeCell ref="F18:F20"/>
    <mergeCell ref="G18:G20"/>
    <mergeCell ref="H18:H20"/>
    <mergeCell ref="A16:B17"/>
    <mergeCell ref="C16:C17"/>
    <mergeCell ref="D16:D17"/>
    <mergeCell ref="E16:E17"/>
    <mergeCell ref="F16:F17"/>
    <mergeCell ref="A25:B25"/>
    <mergeCell ref="C25:D25"/>
    <mergeCell ref="A26:B26"/>
    <mergeCell ref="C26:D26"/>
    <mergeCell ref="A27:B28"/>
    <mergeCell ref="C27:E27"/>
    <mergeCell ref="C28:E28"/>
    <mergeCell ref="A22:B22"/>
    <mergeCell ref="C22:D22"/>
    <mergeCell ref="A23:B23"/>
    <mergeCell ref="C23:D23"/>
    <mergeCell ref="A24:B24"/>
    <mergeCell ref="C24:D24"/>
    <mergeCell ref="A45:B45"/>
    <mergeCell ref="C45:D45"/>
    <mergeCell ref="A46:B46"/>
    <mergeCell ref="C46:D46"/>
    <mergeCell ref="A43:B43"/>
    <mergeCell ref="A44:B44"/>
    <mergeCell ref="C44:D44"/>
  </mergeCells>
  <dataValidations count="2">
    <dataValidation type="list" allowBlank="1" showInputMessage="1" showErrorMessage="1" sqref="L15" xr:uid="{00000000-0002-0000-0600-000000000000}">
      <formula1>$Q$1:$Q$8</formula1>
    </dataValidation>
    <dataValidation type="list" allowBlank="1" showInputMessage="1" showErrorMessage="1" sqref="F15:K15" xr:uid="{00000000-0002-0000-0600-000001000000}">
      <formula1>$Q$1:$Q$15</formula1>
    </dataValidation>
  </dataValidations>
  <pageMargins left="0" right="0" top="0.78740157480314965" bottom="0.78740157480314965" header="0.31496062992125984" footer="0.31496062992125984"/>
  <pageSetup paperSize="9" scale="4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47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5.83203125" style="5" customWidth="1"/>
    <col min="4" max="4" width="45.83203125" style="5" customWidth="1"/>
    <col min="5" max="5" width="12.33203125" style="5" customWidth="1"/>
    <col min="6" max="13" width="20.5" style="5" customWidth="1"/>
    <col min="14" max="14" width="2" style="5" customWidth="1"/>
    <col min="15" max="15" width="19.5" style="5" bestFit="1" customWidth="1"/>
    <col min="16" max="16" width="12.5" style="5" customWidth="1"/>
    <col min="17" max="17" width="10.83203125" style="5" customWidth="1"/>
    <col min="18" max="18" width="11.5" style="5" customWidth="1"/>
    <col min="19" max="19" width="2.6640625" style="5" hidden="1" customWidth="1"/>
    <col min="20" max="16384" width="10.6640625" style="5"/>
  </cols>
  <sheetData>
    <row r="1" spans="1:22" ht="16" thickBot="1">
      <c r="S1" s="5">
        <v>0</v>
      </c>
    </row>
    <row r="2" spans="1:22" s="147" customFormat="1" ht="20" thickBot="1">
      <c r="A2" s="254" t="s">
        <v>1180</v>
      </c>
      <c r="B2" s="255"/>
      <c r="C2" s="255"/>
      <c r="D2" s="220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1</v>
      </c>
      <c r="T2" s="5"/>
      <c r="U2" s="5"/>
      <c r="V2" s="5"/>
    </row>
    <row r="3" spans="1:22">
      <c r="S3" s="5">
        <v>2</v>
      </c>
    </row>
    <row r="4" spans="1:22" ht="20.25" customHeight="1">
      <c r="A4" s="266" t="s">
        <v>522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L4" s="202"/>
      <c r="M4" s="202"/>
      <c r="S4" s="5">
        <v>3</v>
      </c>
    </row>
    <row r="5" spans="1:22" ht="16" thickBot="1">
      <c r="S5" s="5">
        <v>4</v>
      </c>
    </row>
    <row r="6" spans="1:22" ht="51" customHeight="1" thickBot="1">
      <c r="A6" s="227" t="s">
        <v>1</v>
      </c>
      <c r="B6" s="256"/>
      <c r="C6" s="226"/>
      <c r="D6" s="260" t="str">
        <f>IF(Anlage2_Vergütungssatz!B6="","",Anlage2_Vergütungssatz!B6)</f>
        <v/>
      </c>
      <c r="E6" s="261"/>
      <c r="F6" s="261"/>
      <c r="G6" s="261"/>
      <c r="H6" s="261"/>
      <c r="I6" s="261"/>
      <c r="J6" s="261"/>
      <c r="K6" s="262"/>
      <c r="L6" s="203"/>
      <c r="M6" s="203"/>
      <c r="N6" s="38"/>
      <c r="S6" s="5">
        <v>5</v>
      </c>
    </row>
    <row r="7" spans="1:22" ht="30" customHeight="1" thickBot="1">
      <c r="A7" s="227" t="s">
        <v>2</v>
      </c>
      <c r="B7" s="256"/>
      <c r="C7" s="226"/>
      <c r="D7" s="260" t="str">
        <f>IF(Anlage2_Vergütungssatz!B7="","",Anlage2_Vergütungssatz!B7)</f>
        <v/>
      </c>
      <c r="E7" s="261"/>
      <c r="F7" s="261"/>
      <c r="G7" s="261"/>
      <c r="H7" s="261"/>
      <c r="I7" s="261"/>
      <c r="J7" s="261"/>
      <c r="K7" s="262"/>
      <c r="L7" s="203"/>
      <c r="M7" s="203"/>
      <c r="N7" s="38"/>
      <c r="S7" s="5">
        <v>6</v>
      </c>
    </row>
    <row r="8" spans="1:22" ht="30" customHeight="1" thickBot="1">
      <c r="A8" s="227" t="s">
        <v>3</v>
      </c>
      <c r="B8" s="256"/>
      <c r="C8" s="226"/>
      <c r="D8" s="260" t="str">
        <f>IF(Anlage2_Vergütungssatz!B8="","",Anlage2_Vergütungssatz!B8)</f>
        <v/>
      </c>
      <c r="E8" s="261"/>
      <c r="F8" s="261"/>
      <c r="G8" s="261"/>
      <c r="H8" s="261"/>
      <c r="I8" s="261"/>
      <c r="J8" s="261"/>
      <c r="K8" s="262"/>
      <c r="L8" s="203"/>
      <c r="M8" s="203"/>
      <c r="N8" s="38"/>
      <c r="S8" s="5">
        <v>7</v>
      </c>
    </row>
    <row r="9" spans="1:22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0"/>
      <c r="M9" s="30"/>
      <c r="N9" s="38"/>
      <c r="S9" s="5">
        <v>8</v>
      </c>
    </row>
    <row r="10" spans="1:22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S10" s="5">
        <v>9</v>
      </c>
    </row>
    <row r="11" spans="1:22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S11" s="5">
        <v>10</v>
      </c>
    </row>
    <row r="12" spans="1:22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S12" s="5">
        <v>11</v>
      </c>
    </row>
    <row r="13" spans="1:2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S13" s="5">
        <v>12</v>
      </c>
    </row>
    <row r="14" spans="1:22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N14" s="56"/>
      <c r="O14" s="57"/>
      <c r="S14" s="5">
        <v>13</v>
      </c>
    </row>
    <row r="15" spans="1:22" ht="33" thickBot="1">
      <c r="A15" s="316" t="s">
        <v>1181</v>
      </c>
      <c r="B15" s="316"/>
      <c r="C15" s="316"/>
      <c r="D15" s="42" t="s">
        <v>1182</v>
      </c>
      <c r="E15" s="199"/>
      <c r="F15" s="29">
        <v>10</v>
      </c>
      <c r="G15" s="29">
        <v>10</v>
      </c>
      <c r="H15" s="29">
        <v>10</v>
      </c>
      <c r="I15" s="29">
        <v>10</v>
      </c>
      <c r="J15" s="29">
        <v>10</v>
      </c>
      <c r="K15" s="29">
        <v>10</v>
      </c>
      <c r="L15" s="29">
        <v>10</v>
      </c>
      <c r="M15" s="29">
        <v>5</v>
      </c>
      <c r="N15" s="174"/>
      <c r="O15" s="63">
        <f>SUM(F15:M15)</f>
        <v>75</v>
      </c>
      <c r="S15" s="5">
        <v>14</v>
      </c>
    </row>
    <row r="16" spans="1:22" ht="14.25" customHeight="1">
      <c r="A16" s="240" t="s">
        <v>4</v>
      </c>
      <c r="B16" s="289"/>
      <c r="C16" s="240" t="s">
        <v>620</v>
      </c>
      <c r="D16" s="323" t="s">
        <v>1183</v>
      </c>
      <c r="E16" s="325"/>
      <c r="F16" s="250" t="s">
        <v>1184</v>
      </c>
      <c r="G16" s="250" t="s">
        <v>1185</v>
      </c>
      <c r="H16" s="250" t="s">
        <v>1186</v>
      </c>
      <c r="I16" s="250" t="s">
        <v>1187</v>
      </c>
      <c r="J16" s="250" t="s">
        <v>1188</v>
      </c>
      <c r="K16" s="242" t="s">
        <v>1189</v>
      </c>
      <c r="L16" s="242" t="s">
        <v>1190</v>
      </c>
      <c r="M16" s="242" t="s">
        <v>1191</v>
      </c>
      <c r="N16" s="328"/>
      <c r="O16" s="43" t="s">
        <v>12</v>
      </c>
    </row>
    <row r="17" spans="1:15" ht="14.75" customHeight="1" thickBot="1">
      <c r="A17" s="223"/>
      <c r="B17" s="224"/>
      <c r="C17" s="257"/>
      <c r="D17" s="324"/>
      <c r="E17" s="326"/>
      <c r="F17" s="251"/>
      <c r="G17" s="251"/>
      <c r="H17" s="251"/>
      <c r="I17" s="251"/>
      <c r="J17" s="251"/>
      <c r="K17" s="243"/>
      <c r="L17" s="243"/>
      <c r="M17" s="243"/>
      <c r="N17" s="328"/>
      <c r="O17" s="44" t="s">
        <v>1200</v>
      </c>
    </row>
    <row r="18" spans="1:15" ht="14.25" customHeight="1">
      <c r="A18" s="240">
        <v>1</v>
      </c>
      <c r="B18" s="241"/>
      <c r="C18" s="240" t="s">
        <v>11</v>
      </c>
      <c r="D18" s="271"/>
      <c r="E18" s="321"/>
      <c r="F18" s="244" t="s">
        <v>1192</v>
      </c>
      <c r="G18" s="244" t="s">
        <v>1193</v>
      </c>
      <c r="H18" s="244" t="s">
        <v>1194</v>
      </c>
      <c r="I18" s="244" t="s">
        <v>1195</v>
      </c>
      <c r="J18" s="244" t="s">
        <v>1196</v>
      </c>
      <c r="K18" s="244" t="s">
        <v>1197</v>
      </c>
      <c r="L18" s="244" t="s">
        <v>1198</v>
      </c>
      <c r="M18" s="244" t="s">
        <v>1199</v>
      </c>
      <c r="N18" s="327"/>
      <c r="O18" s="45"/>
    </row>
    <row r="19" spans="1:15" ht="17">
      <c r="A19" s="257"/>
      <c r="B19" s="258"/>
      <c r="C19" s="257"/>
      <c r="D19" s="320"/>
      <c r="E19" s="321"/>
      <c r="F19" s="245"/>
      <c r="G19" s="245"/>
      <c r="H19" s="245"/>
      <c r="I19" s="245"/>
      <c r="J19" s="245"/>
      <c r="K19" s="245"/>
      <c r="L19" s="245"/>
      <c r="M19" s="245"/>
      <c r="N19" s="327"/>
      <c r="O19" s="45"/>
    </row>
    <row r="20" spans="1:15" ht="18" thickBot="1">
      <c r="A20" s="257"/>
      <c r="B20" s="258"/>
      <c r="C20" s="259"/>
      <c r="D20" s="272"/>
      <c r="E20" s="322"/>
      <c r="F20" s="246"/>
      <c r="G20" s="246"/>
      <c r="H20" s="246"/>
      <c r="I20" s="246"/>
      <c r="J20" s="246"/>
      <c r="K20" s="246"/>
      <c r="L20" s="246"/>
      <c r="M20" s="246"/>
      <c r="N20" s="327"/>
      <c r="O20" s="45"/>
    </row>
    <row r="21" spans="1:15" ht="18" thickBot="1">
      <c r="A21" s="240">
        <v>2</v>
      </c>
      <c r="B21" s="241"/>
      <c r="C21" s="227" t="s">
        <v>13</v>
      </c>
      <c r="D21" s="256"/>
      <c r="E21" s="204"/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M21" si="1">I22+I23+I24+I25</f>
        <v>0</v>
      </c>
      <c r="J21" s="36">
        <f t="shared" si="1"/>
        <v>0</v>
      </c>
      <c r="K21" s="36">
        <f t="shared" si="1"/>
        <v>0</v>
      </c>
      <c r="L21" s="36">
        <f t="shared" si="1"/>
        <v>0</v>
      </c>
      <c r="M21" s="36">
        <f t="shared" si="1"/>
        <v>0</v>
      </c>
      <c r="N21" s="175"/>
      <c r="O21" s="34">
        <f>SUM(F21:M21)</f>
        <v>0</v>
      </c>
    </row>
    <row r="22" spans="1:15" ht="18" thickBot="1">
      <c r="A22" s="225" t="s">
        <v>24</v>
      </c>
      <c r="B22" s="226"/>
      <c r="C22" s="227" t="s">
        <v>427</v>
      </c>
      <c r="D22" s="256"/>
      <c r="E22" s="36"/>
      <c r="F22" s="37"/>
      <c r="G22" s="37"/>
      <c r="H22" s="37"/>
      <c r="I22" s="37"/>
      <c r="J22" s="37"/>
      <c r="K22" s="37"/>
      <c r="L22" s="37"/>
      <c r="M22" s="37"/>
      <c r="N22" s="175"/>
      <c r="O22" s="35">
        <f>SUM(F22:M22)</f>
        <v>0</v>
      </c>
    </row>
    <row r="23" spans="1:15" ht="18" thickBot="1">
      <c r="A23" s="225" t="s">
        <v>22</v>
      </c>
      <c r="B23" s="226"/>
      <c r="C23" s="223" t="s">
        <v>14</v>
      </c>
      <c r="D23" s="272"/>
      <c r="E23" s="204"/>
      <c r="F23" s="37"/>
      <c r="G23" s="37"/>
      <c r="H23" s="37"/>
      <c r="I23" s="37"/>
      <c r="J23" s="37"/>
      <c r="K23" s="37"/>
      <c r="L23" s="37"/>
      <c r="M23" s="37"/>
      <c r="N23" s="175"/>
      <c r="O23" s="45"/>
    </row>
    <row r="24" spans="1:15" ht="14.75" hidden="1" customHeight="1" thickBot="1">
      <c r="A24" s="225" t="s">
        <v>23</v>
      </c>
      <c r="B24" s="226"/>
      <c r="C24" s="227" t="s">
        <v>15</v>
      </c>
      <c r="D24" s="256"/>
      <c r="E24" s="173"/>
      <c r="F24" s="170"/>
      <c r="G24" s="170"/>
      <c r="H24" s="170"/>
      <c r="I24" s="170"/>
      <c r="J24" s="170"/>
      <c r="K24" s="170"/>
      <c r="L24" s="170"/>
      <c r="M24" s="170"/>
      <c r="N24" s="175"/>
      <c r="O24" s="45"/>
    </row>
    <row r="25" spans="1:15" ht="14.75" hidden="1" customHeight="1" thickBot="1">
      <c r="A25" s="225" t="s">
        <v>25</v>
      </c>
      <c r="B25" s="226"/>
      <c r="C25" s="227" t="s">
        <v>16</v>
      </c>
      <c r="D25" s="256"/>
      <c r="E25" s="173"/>
      <c r="F25" s="170"/>
      <c r="G25" s="170"/>
      <c r="H25" s="170"/>
      <c r="I25" s="170"/>
      <c r="J25" s="170"/>
      <c r="K25" s="170"/>
      <c r="L25" s="170"/>
      <c r="M25" s="170"/>
      <c r="N25" s="175"/>
      <c r="O25" s="45"/>
    </row>
    <row r="26" spans="1:15" ht="14.75" customHeight="1" thickBot="1">
      <c r="A26" s="227">
        <v>3</v>
      </c>
      <c r="B26" s="226"/>
      <c r="C26" s="318" t="s">
        <v>636</v>
      </c>
      <c r="D26" s="319"/>
      <c r="E26" s="47"/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46">
        <f>SUM(Anlage1_Referenzwert!$C14)</f>
        <v>0</v>
      </c>
      <c r="M26" s="46">
        <f>SUM(Anlage1_Referenzwert!$C14)</f>
        <v>0</v>
      </c>
      <c r="N26" s="176"/>
      <c r="O26" s="48">
        <f>F26</f>
        <v>0</v>
      </c>
    </row>
    <row r="27" spans="1:15" ht="17">
      <c r="A27" s="240">
        <v>4</v>
      </c>
      <c r="B27" s="271"/>
      <c r="C27" s="234" t="s">
        <v>425</v>
      </c>
      <c r="D27" s="235"/>
      <c r="E27" s="236"/>
      <c r="F27" s="50">
        <f>F$21/F15</f>
        <v>0</v>
      </c>
      <c r="G27" s="50">
        <f t="shared" ref="G27:K27" si="2">G$21/G15</f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ref="L27:M27" si="3">L$21/L15</f>
        <v>0</v>
      </c>
      <c r="M27" s="50">
        <f t="shared" si="3"/>
        <v>0</v>
      </c>
      <c r="N27" s="177"/>
      <c r="O27" s="50">
        <f>IF(ISERROR($O$21/O15),"",$O$21/O15)</f>
        <v>0</v>
      </c>
    </row>
    <row r="28" spans="1:15" ht="29" customHeight="1" thickBot="1">
      <c r="A28" s="259"/>
      <c r="B28" s="272"/>
      <c r="C28" s="247" t="s">
        <v>426</v>
      </c>
      <c r="D28" s="248"/>
      <c r="E28" s="249"/>
      <c r="F28" s="52">
        <f t="shared" ref="F28:K28" si="4">F26-F27</f>
        <v>0</v>
      </c>
      <c r="G28" s="52">
        <f t="shared" si="4"/>
        <v>0</v>
      </c>
      <c r="H28" s="52">
        <f t="shared" si="4"/>
        <v>0</v>
      </c>
      <c r="I28" s="52">
        <f t="shared" si="4"/>
        <v>0</v>
      </c>
      <c r="J28" s="52">
        <f t="shared" si="4"/>
        <v>0</v>
      </c>
      <c r="K28" s="52">
        <f t="shared" si="4"/>
        <v>0</v>
      </c>
      <c r="L28" s="52">
        <f t="shared" ref="L28:M28" si="5">L26-L27</f>
        <v>0</v>
      </c>
      <c r="M28" s="52">
        <f t="shared" si="5"/>
        <v>0</v>
      </c>
      <c r="N28" s="51"/>
      <c r="O28" s="52">
        <f>IF(ISERROR(O26-O27),"",O26-O27)</f>
        <v>0</v>
      </c>
    </row>
    <row r="29" spans="1:15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N29" s="56"/>
      <c r="O29" s="57"/>
    </row>
    <row r="30" spans="1:15" ht="31.25" customHeight="1">
      <c r="A30" s="284" t="s">
        <v>501</v>
      </c>
      <c r="B30" s="284"/>
      <c r="C30" s="53"/>
      <c r="D30" s="30"/>
      <c r="E30" s="54"/>
      <c r="F30" s="54"/>
      <c r="G30" s="54"/>
      <c r="H30" s="54"/>
      <c r="I30" s="54"/>
      <c r="J30" s="54"/>
      <c r="N30" s="56"/>
      <c r="O30" s="43" t="s">
        <v>637</v>
      </c>
    </row>
    <row r="31" spans="1:15" ht="31.25" customHeight="1">
      <c r="A31" s="178">
        <v>1</v>
      </c>
      <c r="B31" s="335" t="s">
        <v>430</v>
      </c>
      <c r="C31" s="335"/>
      <c r="D31" s="335"/>
      <c r="E31" s="335"/>
      <c r="F31" s="179">
        <f>F28</f>
        <v>0</v>
      </c>
      <c r="G31" s="179">
        <f t="shared" ref="G31:K31" si="6">G28</f>
        <v>0</v>
      </c>
      <c r="H31" s="179">
        <f t="shared" si="6"/>
        <v>0</v>
      </c>
      <c r="I31" s="179">
        <f t="shared" si="6"/>
        <v>0</v>
      </c>
      <c r="J31" s="179">
        <f t="shared" si="6"/>
        <v>0</v>
      </c>
      <c r="K31" s="179">
        <f t="shared" si="6"/>
        <v>0</v>
      </c>
      <c r="L31" s="179">
        <f t="shared" ref="L31:M31" si="7">L28</f>
        <v>0</v>
      </c>
      <c r="M31" s="179">
        <f t="shared" si="7"/>
        <v>0</v>
      </c>
      <c r="N31" s="180"/>
      <c r="O31" s="181"/>
    </row>
    <row r="32" spans="1:15" ht="31.25" customHeight="1">
      <c r="A32" s="178">
        <v>2</v>
      </c>
      <c r="B32" s="335" t="s">
        <v>485</v>
      </c>
      <c r="C32" s="335"/>
      <c r="D32" s="335"/>
      <c r="E32" s="335"/>
      <c r="F32" s="182">
        <f>F15</f>
        <v>10</v>
      </c>
      <c r="G32" s="182">
        <f t="shared" ref="G32:K32" si="8">G15</f>
        <v>10</v>
      </c>
      <c r="H32" s="182">
        <f t="shared" si="8"/>
        <v>10</v>
      </c>
      <c r="I32" s="182">
        <f t="shared" si="8"/>
        <v>10</v>
      </c>
      <c r="J32" s="182">
        <f t="shared" si="8"/>
        <v>10</v>
      </c>
      <c r="K32" s="182">
        <f t="shared" si="8"/>
        <v>10</v>
      </c>
      <c r="L32" s="182">
        <f t="shared" ref="L32:M32" si="9">L15</f>
        <v>10</v>
      </c>
      <c r="M32" s="182">
        <f t="shared" si="9"/>
        <v>5</v>
      </c>
      <c r="N32" s="183"/>
      <c r="O32" s="151">
        <f>SUM(F32:M32)</f>
        <v>75</v>
      </c>
    </row>
    <row r="33" spans="1:15" ht="31.25" customHeight="1">
      <c r="A33" s="178" t="s">
        <v>486</v>
      </c>
      <c r="B33" s="335" t="s">
        <v>505</v>
      </c>
      <c r="C33" s="335"/>
      <c r="D33" s="335"/>
      <c r="E33" s="335"/>
      <c r="F33" s="179">
        <f>IF(F31&lt;0,"Keine Minderbelegung",F31*F32)</f>
        <v>0</v>
      </c>
      <c r="G33" s="179">
        <f t="shared" ref="G33:K33" si="10">IF(G31&lt;0,"Keine Minderbelegung",G31*G32)</f>
        <v>0</v>
      </c>
      <c r="H33" s="179">
        <f t="shared" si="10"/>
        <v>0</v>
      </c>
      <c r="I33" s="179">
        <f t="shared" si="10"/>
        <v>0</v>
      </c>
      <c r="J33" s="179">
        <f t="shared" si="10"/>
        <v>0</v>
      </c>
      <c r="K33" s="179">
        <f t="shared" si="10"/>
        <v>0</v>
      </c>
      <c r="L33" s="179">
        <f t="shared" ref="L33" si="11">IF(L31&lt;0,"Keine Minderbelegung",L31*L32)</f>
        <v>0</v>
      </c>
      <c r="M33" s="179">
        <f t="shared" ref="M33" si="12">IF(M31&lt;0,"Keine Minderbelegung",M31*M32)</f>
        <v>0</v>
      </c>
      <c r="N33" s="184"/>
      <c r="O33" s="201">
        <f>SUM(F33:M33)</f>
        <v>0</v>
      </c>
    </row>
    <row r="34" spans="1:15" ht="31.25" customHeight="1">
      <c r="A34" s="178">
        <v>4</v>
      </c>
      <c r="B34" s="335" t="s">
        <v>429</v>
      </c>
      <c r="C34" s="335"/>
      <c r="D34" s="335"/>
      <c r="E34" s="335"/>
      <c r="F34" s="185" t="str">
        <f>Anlage2_Vergütungssatz!$C$15</f>
        <v/>
      </c>
      <c r="G34" s="185" t="str">
        <f>Anlage2_Vergütungssatz!$C$15</f>
        <v/>
      </c>
      <c r="H34" s="185" t="str">
        <f>Anlage2_Vergütungssatz!$C$15</f>
        <v/>
      </c>
      <c r="I34" s="185" t="str">
        <f>Anlage2_Vergütungssatz!$C$15</f>
        <v/>
      </c>
      <c r="J34" s="185" t="str">
        <f>Anlage2_Vergütungssatz!$C$15</f>
        <v/>
      </c>
      <c r="K34" s="185" t="str">
        <f>Anlage2_Vergütungssatz!$C$15</f>
        <v/>
      </c>
      <c r="L34" s="185" t="str">
        <f>Anlage2_Vergütungssatz!$C$15</f>
        <v/>
      </c>
      <c r="M34" s="185" t="str">
        <f>Anlage2_Vergütungssatz!$C$15</f>
        <v/>
      </c>
      <c r="N34" s="183"/>
      <c r="O34" s="186"/>
    </row>
    <row r="35" spans="1:15" ht="53" customHeight="1">
      <c r="A35" s="178" t="s">
        <v>487</v>
      </c>
      <c r="B35" s="335" t="s">
        <v>502</v>
      </c>
      <c r="C35" s="335"/>
      <c r="D35" s="335"/>
      <c r="E35" s="335"/>
      <c r="F35" s="185">
        <f t="shared" ref="F35:K35" si="13">IF(ISERROR(IF(F31&lt;0,"kein Ausgleichsanspruch, da kein Belegungsrückgang",F33*F34)),0,IF(F31&lt;0,"kein Ausgleichsanspruch, da kein Belegungsrückgang",F33*F34))</f>
        <v>0</v>
      </c>
      <c r="G35" s="185">
        <f t="shared" si="13"/>
        <v>0</v>
      </c>
      <c r="H35" s="185">
        <f t="shared" si="13"/>
        <v>0</v>
      </c>
      <c r="I35" s="185">
        <f t="shared" si="13"/>
        <v>0</v>
      </c>
      <c r="J35" s="185">
        <f t="shared" si="13"/>
        <v>0</v>
      </c>
      <c r="K35" s="185">
        <f t="shared" si="13"/>
        <v>0</v>
      </c>
      <c r="L35" s="185">
        <f t="shared" ref="L35" si="14">IF(ISERROR(IF(L31&lt;0,"kein Ausgleichsanspruch, da kein Belegungsrückgang",L33*L34)),0,IF(L31&lt;0,"kein Ausgleichsanspruch, da kein Belegungsrückgang",L33*L34))</f>
        <v>0</v>
      </c>
      <c r="M35" s="185">
        <f t="shared" ref="M35" si="15">IF(ISERROR(IF(M31&lt;0,"kein Ausgleichsanspruch, da kein Belegungsrückgang",M33*M34)),0,IF(M31&lt;0,"kein Ausgleichsanspruch, da kein Belegungsrückgang",M33*M34))</f>
        <v>0</v>
      </c>
      <c r="N35" s="183"/>
      <c r="O35" s="205">
        <f>SUM(F35:M35)</f>
        <v>0</v>
      </c>
    </row>
    <row r="36" spans="1:15" ht="31.25" customHeight="1">
      <c r="A36" s="178">
        <v>6</v>
      </c>
      <c r="B36" s="335" t="s">
        <v>638</v>
      </c>
      <c r="C36" s="335"/>
      <c r="D36" s="335"/>
      <c r="E36" s="335"/>
      <c r="F36" s="187">
        <v>0.5</v>
      </c>
      <c r="G36" s="187">
        <v>0.5</v>
      </c>
      <c r="H36" s="187">
        <v>0.5</v>
      </c>
      <c r="I36" s="187">
        <v>0.5</v>
      </c>
      <c r="J36" s="187">
        <v>0.5</v>
      </c>
      <c r="K36" s="188">
        <v>0.5</v>
      </c>
      <c r="L36" s="188">
        <v>0.5</v>
      </c>
      <c r="M36" s="188">
        <v>0.5</v>
      </c>
      <c r="N36" s="183"/>
      <c r="O36" s="188"/>
    </row>
    <row r="37" spans="1:15" ht="31.25" customHeight="1">
      <c r="A37" s="178" t="s">
        <v>490</v>
      </c>
      <c r="B37" s="335" t="s">
        <v>639</v>
      </c>
      <c r="C37" s="335"/>
      <c r="D37" s="335"/>
      <c r="E37" s="335"/>
      <c r="F37" s="185">
        <f>IF(F35="kein Ausgleichsanspruch, da kein Belegungsrückgang",0,F35*F36)</f>
        <v>0</v>
      </c>
      <c r="G37" s="185">
        <f t="shared" ref="G37:K37" si="16">IF(G35="kein Ausgleichsanspruch, da kein Belegungsrückgang",0,G35*G36)</f>
        <v>0</v>
      </c>
      <c r="H37" s="185">
        <f t="shared" si="16"/>
        <v>0</v>
      </c>
      <c r="I37" s="185">
        <f t="shared" si="16"/>
        <v>0</v>
      </c>
      <c r="J37" s="185">
        <f t="shared" si="16"/>
        <v>0</v>
      </c>
      <c r="K37" s="185">
        <f t="shared" si="16"/>
        <v>0</v>
      </c>
      <c r="L37" s="185">
        <f t="shared" ref="L37:M37" si="17">IF(L35="kein Ausgleichsanspruch, da kein Belegungsrückgang",0,L35*L36)</f>
        <v>0</v>
      </c>
      <c r="M37" s="185">
        <f t="shared" si="17"/>
        <v>0</v>
      </c>
      <c r="N37" s="183"/>
      <c r="O37" s="205">
        <f>SUM(F37:M37)</f>
        <v>0</v>
      </c>
    </row>
    <row r="38" spans="1:15" ht="47.75" customHeight="1">
      <c r="A38" s="189" t="s">
        <v>507</v>
      </c>
      <c r="B38" s="329" t="s">
        <v>1202</v>
      </c>
      <c r="C38" s="330"/>
      <c r="D38" s="330"/>
      <c r="E38" s="331"/>
      <c r="F38" s="190"/>
      <c r="G38" s="191"/>
      <c r="H38" s="191"/>
      <c r="I38" s="191"/>
      <c r="J38" s="191"/>
      <c r="K38" s="192"/>
      <c r="L38" s="116"/>
      <c r="M38" s="116"/>
      <c r="N38" s="193"/>
      <c r="O38" s="160">
        <v>0</v>
      </c>
    </row>
    <row r="39" spans="1:15" ht="31.25" customHeight="1">
      <c r="A39" s="189" t="s">
        <v>508</v>
      </c>
      <c r="B39" s="329" t="s">
        <v>640</v>
      </c>
      <c r="C39" s="330"/>
      <c r="D39" s="330"/>
      <c r="E39" s="331"/>
      <c r="F39" s="194"/>
      <c r="G39" s="54"/>
      <c r="H39" s="54"/>
      <c r="I39" s="54"/>
      <c r="J39" s="54"/>
      <c r="K39" s="116"/>
      <c r="L39" s="116"/>
      <c r="M39" s="116"/>
      <c r="N39" s="193"/>
      <c r="O39" s="150">
        <f>IF(O37=0,0,O37+O38)</f>
        <v>0</v>
      </c>
    </row>
    <row r="40" spans="1:15" ht="31.25" customHeight="1">
      <c r="A40" s="178">
        <v>10</v>
      </c>
      <c r="B40" s="329" t="s">
        <v>641</v>
      </c>
      <c r="C40" s="330"/>
      <c r="D40" s="330"/>
      <c r="E40" s="331"/>
      <c r="F40" s="194"/>
      <c r="G40" s="54"/>
      <c r="H40" s="54"/>
      <c r="I40" s="54"/>
      <c r="J40" s="54"/>
      <c r="K40" s="116"/>
      <c r="L40" s="116"/>
      <c r="M40" s="116"/>
      <c r="N40" s="193"/>
      <c r="O40" s="151">
        <f>O22</f>
        <v>0</v>
      </c>
    </row>
    <row r="41" spans="1:15" ht="31.25" customHeight="1">
      <c r="A41" s="189" t="s">
        <v>509</v>
      </c>
      <c r="B41" s="332" t="s">
        <v>491</v>
      </c>
      <c r="C41" s="333"/>
      <c r="D41" s="333"/>
      <c r="E41" s="334"/>
      <c r="F41" s="195"/>
      <c r="G41" s="196"/>
      <c r="H41" s="196"/>
      <c r="I41" s="196"/>
      <c r="J41" s="196"/>
      <c r="K41" s="197"/>
      <c r="L41" s="197"/>
      <c r="M41" s="197"/>
      <c r="N41" s="198"/>
      <c r="O41" s="155">
        <f>IF(ISERROR(O39/O40),0,O39/O40)</f>
        <v>0</v>
      </c>
    </row>
    <row r="42" spans="1:15" ht="31.25" customHeight="1">
      <c r="A42" s="40"/>
      <c r="B42" s="30"/>
      <c r="C42" s="53"/>
      <c r="D42" s="30"/>
      <c r="E42" s="54"/>
      <c r="F42" s="54"/>
      <c r="G42" s="54"/>
      <c r="H42" s="54"/>
      <c r="I42" s="54"/>
      <c r="J42" s="54"/>
      <c r="N42" s="56"/>
      <c r="O42" s="57"/>
    </row>
    <row r="43" spans="1:15" ht="14.5" customHeight="1">
      <c r="A43" s="269" t="s">
        <v>18</v>
      </c>
      <c r="B43" s="269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39.75" customHeight="1">
      <c r="A44" s="269" t="s">
        <v>19</v>
      </c>
      <c r="B44" s="269"/>
      <c r="C44" s="270" t="s">
        <v>30</v>
      </c>
      <c r="D44" s="270"/>
    </row>
    <row r="45" spans="1:15" ht="39.75" customHeight="1">
      <c r="A45" s="269" t="s">
        <v>20</v>
      </c>
      <c r="B45" s="269"/>
      <c r="C45" s="270" t="s">
        <v>30</v>
      </c>
      <c r="D45" s="270"/>
    </row>
    <row r="46" spans="1:15" ht="39.75" customHeight="1">
      <c r="A46" s="269" t="s">
        <v>503</v>
      </c>
      <c r="B46" s="269"/>
      <c r="C46" s="270" t="s">
        <v>30</v>
      </c>
      <c r="D46" s="270"/>
      <c r="O46" s="62"/>
    </row>
    <row r="47" spans="1:15" ht="20" customHeight="1">
      <c r="B47" s="200"/>
      <c r="C47" s="200"/>
    </row>
  </sheetData>
  <sheetProtection algorithmName="SHA-512" hashValue="vi1qucUMea15NgSYBLXB09VQN8B5mLL+D6h02zM/fikd2nbAPwZHS5sj+/c/Em+aXfboTaJqYV6ztmJEaCSI9A==" saltValue="OAi+HQK9NlsDJ37io+3XZA==" spinCount="100000" sheet="1" objects="1" scenarios="1"/>
  <mergeCells count="68">
    <mergeCell ref="A2:D2"/>
    <mergeCell ref="A4:K4"/>
    <mergeCell ref="A6:C6"/>
    <mergeCell ref="D6:K6"/>
    <mergeCell ref="A7:C7"/>
    <mergeCell ref="D7:K7"/>
    <mergeCell ref="A8:C8"/>
    <mergeCell ref="D8:K8"/>
    <mergeCell ref="A15:C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  <mergeCell ref="A18:B20"/>
    <mergeCell ref="C18:D20"/>
    <mergeCell ref="E18:E20"/>
    <mergeCell ref="F18:F20"/>
    <mergeCell ref="G18:G20"/>
    <mergeCell ref="H18:H20"/>
    <mergeCell ref="I18:I20"/>
    <mergeCell ref="J18:J20"/>
    <mergeCell ref="K18:K20"/>
    <mergeCell ref="N18:N20"/>
    <mergeCell ref="L16:L17"/>
    <mergeCell ref="M16:M17"/>
    <mergeCell ref="L18:L20"/>
    <mergeCell ref="M18:M20"/>
    <mergeCell ref="A21:B21"/>
    <mergeCell ref="C21:D21"/>
    <mergeCell ref="A22:B22"/>
    <mergeCell ref="C22:D22"/>
    <mergeCell ref="A23:B23"/>
    <mergeCell ref="C23:D23"/>
    <mergeCell ref="A24:B24"/>
    <mergeCell ref="C24:D24"/>
    <mergeCell ref="B35:E35"/>
    <mergeCell ref="A25:B25"/>
    <mergeCell ref="C25:D25"/>
    <mergeCell ref="A26:B26"/>
    <mergeCell ref="C26:D26"/>
    <mergeCell ref="A27:B28"/>
    <mergeCell ref="C27:E27"/>
    <mergeCell ref="C28:E28"/>
    <mergeCell ref="A30:B30"/>
    <mergeCell ref="B31:E31"/>
    <mergeCell ref="B32:E32"/>
    <mergeCell ref="B33:E33"/>
    <mergeCell ref="B34:E34"/>
    <mergeCell ref="A44:B44"/>
    <mergeCell ref="C44:D44"/>
    <mergeCell ref="A45:B45"/>
    <mergeCell ref="C45:D45"/>
    <mergeCell ref="A46:B46"/>
    <mergeCell ref="C46:D46"/>
    <mergeCell ref="A43:B43"/>
    <mergeCell ref="B36:E36"/>
    <mergeCell ref="B37:E37"/>
    <mergeCell ref="B38:E38"/>
    <mergeCell ref="B39:E39"/>
    <mergeCell ref="B40:E40"/>
    <mergeCell ref="B41:E41"/>
  </mergeCells>
  <dataValidations count="2">
    <dataValidation type="list" allowBlank="1" showInputMessage="1" showErrorMessage="1" sqref="F15:M15" xr:uid="{00000000-0002-0000-0700-000000000000}">
      <formula1>$S$1:$S$15</formula1>
    </dataValidation>
    <dataValidation type="list" allowBlank="1" showInputMessage="1" showErrorMessage="1" sqref="N15" xr:uid="{00000000-0002-0000-0700-000001000000}">
      <formula1>$S$1:$S$8</formula1>
    </dataValidation>
  </dataValidations>
  <pageMargins left="0" right="0" top="0.78740157480314965" bottom="0.78740157480314965" header="0.31496062992125984" footer="0.31496062992125984"/>
  <pageSetup paperSize="9" scale="4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09"/>
  <sheetViews>
    <sheetView workbookViewId="0"/>
  </sheetViews>
  <sheetFormatPr baseColWidth="10" defaultRowHeight="15"/>
  <cols>
    <col min="1" max="1" width="30.6640625" bestFit="1" customWidth="1"/>
    <col min="2" max="2" width="9.83203125" bestFit="1" customWidth="1"/>
    <col min="3" max="3" width="61" bestFit="1" customWidth="1"/>
    <col min="4" max="4" width="49" bestFit="1" customWidth="1"/>
  </cols>
  <sheetData>
    <row r="1" spans="1:4" ht="21">
      <c r="A1" s="207" t="s">
        <v>1279</v>
      </c>
      <c r="B1" s="207"/>
      <c r="C1" s="207"/>
      <c r="D1" s="207"/>
    </row>
    <row r="2" spans="1:4">
      <c r="A2" s="208"/>
      <c r="B2" s="208"/>
      <c r="C2" s="208"/>
      <c r="D2" s="208"/>
    </row>
    <row r="3" spans="1:4">
      <c r="A3" s="208"/>
      <c r="B3" s="208"/>
      <c r="C3" s="208"/>
      <c r="D3" s="208"/>
    </row>
    <row r="4" spans="1:4">
      <c r="A4" s="209" t="s">
        <v>642</v>
      </c>
      <c r="B4" s="209" t="s">
        <v>643</v>
      </c>
      <c r="C4" s="209" t="s">
        <v>644</v>
      </c>
      <c r="D4" s="210" t="s">
        <v>645</v>
      </c>
    </row>
    <row r="5" spans="1:4">
      <c r="A5" s="206" t="s">
        <v>646</v>
      </c>
      <c r="B5" s="206" t="s">
        <v>647</v>
      </c>
      <c r="C5" s="206" t="s">
        <v>648</v>
      </c>
      <c r="D5" s="211"/>
    </row>
    <row r="6" spans="1:4">
      <c r="A6" s="206" t="s">
        <v>649</v>
      </c>
      <c r="B6" s="206" t="s">
        <v>650</v>
      </c>
      <c r="C6" s="206" t="s">
        <v>651</v>
      </c>
      <c r="D6" s="211"/>
    </row>
    <row r="7" spans="1:4">
      <c r="A7" s="206" t="s">
        <v>649</v>
      </c>
      <c r="B7" s="206" t="s">
        <v>652</v>
      </c>
      <c r="C7" s="206" t="s">
        <v>653</v>
      </c>
      <c r="D7" s="211"/>
    </row>
    <row r="8" spans="1:4">
      <c r="A8" s="206" t="s">
        <v>649</v>
      </c>
      <c r="B8" s="206" t="s">
        <v>654</v>
      </c>
      <c r="C8" s="206" t="s">
        <v>655</v>
      </c>
      <c r="D8" s="211"/>
    </row>
    <row r="9" spans="1:4">
      <c r="A9" s="206" t="s">
        <v>649</v>
      </c>
      <c r="B9" s="206" t="s">
        <v>656</v>
      </c>
      <c r="C9" s="206" t="s">
        <v>657</v>
      </c>
      <c r="D9" s="211"/>
    </row>
    <row r="10" spans="1:4">
      <c r="A10" s="206" t="s">
        <v>658</v>
      </c>
      <c r="B10" s="206" t="s">
        <v>659</v>
      </c>
      <c r="C10" s="206" t="s">
        <v>660</v>
      </c>
      <c r="D10" s="211"/>
    </row>
    <row r="11" spans="1:4">
      <c r="A11" s="206" t="s">
        <v>658</v>
      </c>
      <c r="B11" s="206" t="s">
        <v>661</v>
      </c>
      <c r="C11" s="206" t="s">
        <v>662</v>
      </c>
      <c r="D11" s="211"/>
    </row>
    <row r="12" spans="1:4">
      <c r="A12" s="206" t="s">
        <v>658</v>
      </c>
      <c r="B12" s="206" t="s">
        <v>663</v>
      </c>
      <c r="C12" s="206" t="s">
        <v>664</v>
      </c>
      <c r="D12" s="211"/>
    </row>
    <row r="13" spans="1:4">
      <c r="A13" s="206" t="s">
        <v>658</v>
      </c>
      <c r="B13" s="206" t="s">
        <v>665</v>
      </c>
      <c r="C13" s="206" t="s">
        <v>666</v>
      </c>
      <c r="D13" s="206">
        <v>34</v>
      </c>
    </row>
    <row r="14" spans="1:4">
      <c r="A14" s="206" t="s">
        <v>658</v>
      </c>
      <c r="B14" s="206" t="s">
        <v>667</v>
      </c>
      <c r="C14" s="206" t="s">
        <v>668</v>
      </c>
      <c r="D14" s="206">
        <v>0</v>
      </c>
    </row>
    <row r="15" spans="1:4">
      <c r="A15" s="206" t="s">
        <v>658</v>
      </c>
      <c r="B15" s="206" t="s">
        <v>669</v>
      </c>
      <c r="C15" s="206" t="s">
        <v>670</v>
      </c>
      <c r="D15" s="206">
        <v>0</v>
      </c>
    </row>
    <row r="16" spans="1:4">
      <c r="A16" s="206" t="s">
        <v>658</v>
      </c>
      <c r="B16" s="206" t="s">
        <v>671</v>
      </c>
      <c r="C16" s="206" t="s">
        <v>672</v>
      </c>
      <c r="D16" s="206">
        <v>0</v>
      </c>
    </row>
    <row r="17" spans="1:4">
      <c r="A17" s="206" t="s">
        <v>658</v>
      </c>
      <c r="B17" s="206" t="s">
        <v>673</v>
      </c>
      <c r="C17" s="206" t="s">
        <v>674</v>
      </c>
      <c r="D17" s="206">
        <v>0</v>
      </c>
    </row>
    <row r="18" spans="1:4">
      <c r="A18" s="206" t="s">
        <v>658</v>
      </c>
      <c r="B18" s="206" t="s">
        <v>675</v>
      </c>
      <c r="C18" s="206" t="s">
        <v>676</v>
      </c>
      <c r="D18" s="206">
        <v>0</v>
      </c>
    </row>
    <row r="19" spans="1:4">
      <c r="A19" s="206" t="s">
        <v>658</v>
      </c>
      <c r="B19" s="206" t="s">
        <v>677</v>
      </c>
      <c r="C19" s="206" t="s">
        <v>678</v>
      </c>
      <c r="D19" s="206">
        <v>0</v>
      </c>
    </row>
    <row r="20" spans="1:4">
      <c r="A20" s="206" t="s">
        <v>658</v>
      </c>
      <c r="B20" s="206" t="s">
        <v>679</v>
      </c>
      <c r="C20" s="206" t="s">
        <v>680</v>
      </c>
      <c r="D20" s="206">
        <v>0</v>
      </c>
    </row>
    <row r="21" spans="1:4">
      <c r="A21" s="206" t="s">
        <v>658</v>
      </c>
      <c r="B21" s="206" t="s">
        <v>681</v>
      </c>
      <c r="C21" s="206" t="s">
        <v>682</v>
      </c>
      <c r="D21" s="206">
        <v>0</v>
      </c>
    </row>
    <row r="22" spans="1:4">
      <c r="A22" s="206" t="s">
        <v>658</v>
      </c>
      <c r="B22" s="206" t="s">
        <v>683</v>
      </c>
      <c r="C22" s="206" t="s">
        <v>684</v>
      </c>
      <c r="D22" s="206">
        <v>0</v>
      </c>
    </row>
    <row r="23" spans="1:4">
      <c r="A23" s="206" t="s">
        <v>658</v>
      </c>
      <c r="B23" s="206" t="s">
        <v>685</v>
      </c>
      <c r="C23" s="206" t="s">
        <v>686</v>
      </c>
      <c r="D23" s="206">
        <v>0</v>
      </c>
    </row>
    <row r="24" spans="1:4">
      <c r="A24" s="206" t="s">
        <v>658</v>
      </c>
      <c r="B24" s="206" t="s">
        <v>687</v>
      </c>
      <c r="C24" s="206" t="s">
        <v>688</v>
      </c>
      <c r="D24" s="206">
        <v>0</v>
      </c>
    </row>
    <row r="25" spans="1:4">
      <c r="A25" s="206" t="s">
        <v>658</v>
      </c>
      <c r="B25" s="206" t="s">
        <v>689</v>
      </c>
      <c r="C25" s="206" t="s">
        <v>688</v>
      </c>
      <c r="D25" s="206">
        <v>0</v>
      </c>
    </row>
    <row r="26" spans="1:4">
      <c r="A26" s="206" t="s">
        <v>658</v>
      </c>
      <c r="B26" s="206" t="s">
        <v>690</v>
      </c>
      <c r="C26" s="206" t="s">
        <v>688</v>
      </c>
      <c r="D26" s="206">
        <v>0</v>
      </c>
    </row>
    <row r="27" spans="1:4">
      <c r="A27" s="206" t="s">
        <v>658</v>
      </c>
      <c r="B27" s="206" t="s">
        <v>691</v>
      </c>
      <c r="C27" s="206" t="s">
        <v>688</v>
      </c>
      <c r="D27" s="206">
        <v>0</v>
      </c>
    </row>
    <row r="28" spans="1:4">
      <c r="A28" s="206" t="s">
        <v>658</v>
      </c>
      <c r="B28" s="206" t="s">
        <v>692</v>
      </c>
      <c r="C28" s="206" t="s">
        <v>688</v>
      </c>
      <c r="D28" s="206">
        <v>0</v>
      </c>
    </row>
    <row r="29" spans="1:4">
      <c r="A29" s="206" t="s">
        <v>658</v>
      </c>
      <c r="B29" s="206" t="s">
        <v>693</v>
      </c>
      <c r="C29" s="206" t="s">
        <v>688</v>
      </c>
      <c r="D29" s="206">
        <v>0</v>
      </c>
    </row>
    <row r="30" spans="1:4">
      <c r="A30" s="206" t="s">
        <v>658</v>
      </c>
      <c r="B30" s="206" t="s">
        <v>694</v>
      </c>
      <c r="C30" s="206" t="s">
        <v>688</v>
      </c>
      <c r="D30" s="206">
        <v>0</v>
      </c>
    </row>
    <row r="31" spans="1:4">
      <c r="A31" s="206" t="s">
        <v>658</v>
      </c>
      <c r="B31" s="206" t="s">
        <v>695</v>
      </c>
      <c r="C31" s="206" t="s">
        <v>688</v>
      </c>
      <c r="D31" s="206">
        <v>0</v>
      </c>
    </row>
    <row r="32" spans="1:4">
      <c r="A32" s="206" t="s">
        <v>658</v>
      </c>
      <c r="B32" s="206" t="s">
        <v>696</v>
      </c>
      <c r="C32" s="206" t="s">
        <v>697</v>
      </c>
      <c r="D32" s="206">
        <v>0</v>
      </c>
    </row>
    <row r="33" spans="1:4">
      <c r="A33" s="206" t="s">
        <v>658</v>
      </c>
      <c r="B33" s="206" t="s">
        <v>698</v>
      </c>
      <c r="C33" s="206" t="s">
        <v>699</v>
      </c>
      <c r="D33" s="206">
        <v>0</v>
      </c>
    </row>
    <row r="34" spans="1:4">
      <c r="A34" s="206" t="s">
        <v>658</v>
      </c>
      <c r="B34" s="206" t="s">
        <v>700</v>
      </c>
      <c r="C34" s="206" t="s">
        <v>701</v>
      </c>
      <c r="D34" s="206">
        <v>0</v>
      </c>
    </row>
    <row r="35" spans="1:4">
      <c r="A35" s="206" t="s">
        <v>658</v>
      </c>
      <c r="B35" s="206" t="s">
        <v>702</v>
      </c>
      <c r="C35" s="206" t="s">
        <v>703</v>
      </c>
      <c r="D35" s="211" t="s">
        <v>3</v>
      </c>
    </row>
    <row r="36" spans="1:4">
      <c r="A36" s="206" t="s">
        <v>658</v>
      </c>
      <c r="B36" s="206" t="s">
        <v>704</v>
      </c>
      <c r="C36" s="206" t="s">
        <v>705</v>
      </c>
      <c r="D36" s="211" t="s">
        <v>1</v>
      </c>
    </row>
    <row r="37" spans="1:4">
      <c r="A37" s="206" t="s">
        <v>658</v>
      </c>
      <c r="B37" s="206" t="s">
        <v>706</v>
      </c>
      <c r="C37" s="206" t="s">
        <v>707</v>
      </c>
      <c r="D37" s="211"/>
    </row>
    <row r="38" spans="1:4">
      <c r="A38" s="206" t="s">
        <v>658</v>
      </c>
      <c r="B38" s="206" t="s">
        <v>708</v>
      </c>
      <c r="C38" s="206" t="s">
        <v>709</v>
      </c>
      <c r="D38" s="211"/>
    </row>
    <row r="39" spans="1:4">
      <c r="A39" s="206" t="s">
        <v>658</v>
      </c>
      <c r="B39" s="206" t="s">
        <v>710</v>
      </c>
      <c r="C39" s="206" t="s">
        <v>711</v>
      </c>
      <c r="D39" s="206">
        <v>0</v>
      </c>
    </row>
    <row r="40" spans="1:4">
      <c r="A40" s="206" t="s">
        <v>658</v>
      </c>
      <c r="B40" s="206" t="s">
        <v>712</v>
      </c>
      <c r="C40" s="206" t="s">
        <v>713</v>
      </c>
      <c r="D40" s="211"/>
    </row>
    <row r="41" spans="1:4">
      <c r="A41" s="206" t="s">
        <v>658</v>
      </c>
      <c r="B41" s="206" t="s">
        <v>714</v>
      </c>
      <c r="C41" s="206" t="s">
        <v>715</v>
      </c>
      <c r="D41" s="206">
        <v>0</v>
      </c>
    </row>
    <row r="42" spans="1:4">
      <c r="A42" s="206" t="s">
        <v>658</v>
      </c>
      <c r="B42" s="206" t="s">
        <v>716</v>
      </c>
      <c r="C42" s="206" t="s">
        <v>1203</v>
      </c>
      <c r="D42" s="206">
        <v>0</v>
      </c>
    </row>
    <row r="43" spans="1:4">
      <c r="A43" s="206" t="s">
        <v>658</v>
      </c>
      <c r="B43" s="206" t="s">
        <v>717</v>
      </c>
      <c r="C43" s="206" t="s">
        <v>718</v>
      </c>
      <c r="D43" s="206">
        <v>34</v>
      </c>
    </row>
    <row r="44" spans="1:4">
      <c r="A44" s="206" t="s">
        <v>658</v>
      </c>
      <c r="B44" s="206" t="s">
        <v>719</v>
      </c>
      <c r="C44" s="206" t="s">
        <v>720</v>
      </c>
      <c r="D44" s="206">
        <v>0</v>
      </c>
    </row>
    <row r="45" spans="1:4">
      <c r="A45" s="206" t="s">
        <v>658</v>
      </c>
      <c r="B45" s="206" t="s">
        <v>721</v>
      </c>
      <c r="C45" s="206" t="s">
        <v>722</v>
      </c>
      <c r="D45" s="206">
        <v>34</v>
      </c>
    </row>
    <row r="46" spans="1:4">
      <c r="A46" s="206" t="s">
        <v>658</v>
      </c>
      <c r="B46" s="206" t="s">
        <v>723</v>
      </c>
      <c r="C46" s="206" t="s">
        <v>724</v>
      </c>
      <c r="D46" s="206">
        <v>0</v>
      </c>
    </row>
    <row r="47" spans="1:4">
      <c r="A47" s="206" t="s">
        <v>658</v>
      </c>
      <c r="B47" s="206" t="s">
        <v>725</v>
      </c>
      <c r="C47" s="206" t="s">
        <v>726</v>
      </c>
      <c r="D47" s="211"/>
    </row>
    <row r="48" spans="1:4">
      <c r="A48" s="206" t="s">
        <v>658</v>
      </c>
      <c r="B48" s="206" t="s">
        <v>727</v>
      </c>
      <c r="C48" s="206" t="s">
        <v>1204</v>
      </c>
      <c r="D48" s="206">
        <v>0</v>
      </c>
    </row>
    <row r="49" spans="1:4">
      <c r="A49" s="206" t="s">
        <v>658</v>
      </c>
      <c r="B49" s="206" t="s">
        <v>728</v>
      </c>
      <c r="C49" s="206" t="s">
        <v>729</v>
      </c>
      <c r="D49" s="206">
        <v>0</v>
      </c>
    </row>
    <row r="50" spans="1:4">
      <c r="A50" s="206" t="s">
        <v>658</v>
      </c>
      <c r="B50" s="206" t="s">
        <v>730</v>
      </c>
      <c r="C50" s="206" t="s">
        <v>731</v>
      </c>
      <c r="D50" s="206">
        <v>0</v>
      </c>
    </row>
    <row r="51" spans="1:4">
      <c r="A51" s="206" t="s">
        <v>658</v>
      </c>
      <c r="B51" s="206" t="s">
        <v>732</v>
      </c>
      <c r="C51" s="206" t="s">
        <v>733</v>
      </c>
      <c r="D51" s="206">
        <v>0</v>
      </c>
    </row>
    <row r="52" spans="1:4">
      <c r="A52" s="206" t="s">
        <v>658</v>
      </c>
      <c r="B52" s="206" t="s">
        <v>734</v>
      </c>
      <c r="C52" s="206" t="s">
        <v>1205</v>
      </c>
      <c r="D52" s="206">
        <v>0</v>
      </c>
    </row>
    <row r="53" spans="1:4">
      <c r="A53" s="206" t="s">
        <v>658</v>
      </c>
      <c r="B53" s="206" t="s">
        <v>735</v>
      </c>
      <c r="C53" s="206" t="s">
        <v>736</v>
      </c>
      <c r="D53" s="206">
        <v>0</v>
      </c>
    </row>
    <row r="54" spans="1:4">
      <c r="A54" s="206" t="s">
        <v>658</v>
      </c>
      <c r="B54" s="206" t="s">
        <v>737</v>
      </c>
      <c r="C54" s="206" t="s">
        <v>738</v>
      </c>
      <c r="D54" s="206">
        <v>0</v>
      </c>
    </row>
    <row r="55" spans="1:4">
      <c r="A55" s="206" t="s">
        <v>739</v>
      </c>
      <c r="B55" s="206" t="s">
        <v>659</v>
      </c>
      <c r="C55" s="206" t="s">
        <v>660</v>
      </c>
      <c r="D55" s="211"/>
    </row>
    <row r="56" spans="1:4">
      <c r="A56" s="206" t="s">
        <v>739</v>
      </c>
      <c r="B56" s="206" t="s">
        <v>661</v>
      </c>
      <c r="C56" s="206" t="s">
        <v>662</v>
      </c>
      <c r="D56" s="211"/>
    </row>
    <row r="57" spans="1:4">
      <c r="A57" s="206" t="s">
        <v>739</v>
      </c>
      <c r="B57" s="206" t="s">
        <v>663</v>
      </c>
      <c r="C57" s="206" t="s">
        <v>664</v>
      </c>
      <c r="D57" s="211"/>
    </row>
    <row r="58" spans="1:4">
      <c r="A58" s="206" t="s">
        <v>739</v>
      </c>
      <c r="B58" s="206" t="s">
        <v>740</v>
      </c>
      <c r="C58" s="206" t="s">
        <v>741</v>
      </c>
      <c r="D58" s="206">
        <v>35</v>
      </c>
    </row>
    <row r="59" spans="1:4">
      <c r="A59" s="206" t="s">
        <v>739</v>
      </c>
      <c r="B59" s="206" t="s">
        <v>742</v>
      </c>
      <c r="C59" s="206" t="s">
        <v>743</v>
      </c>
      <c r="D59" s="206">
        <v>0</v>
      </c>
    </row>
    <row r="60" spans="1:4">
      <c r="A60" s="206" t="s">
        <v>739</v>
      </c>
      <c r="B60" s="206" t="s">
        <v>744</v>
      </c>
      <c r="C60" s="206" t="s">
        <v>745</v>
      </c>
      <c r="D60" s="206">
        <v>0</v>
      </c>
    </row>
    <row r="61" spans="1:4">
      <c r="A61" s="206" t="s">
        <v>739</v>
      </c>
      <c r="B61" s="206" t="s">
        <v>746</v>
      </c>
      <c r="C61" s="206" t="s">
        <v>747</v>
      </c>
      <c r="D61" s="206">
        <v>0</v>
      </c>
    </row>
    <row r="62" spans="1:4">
      <c r="A62" s="206" t="s">
        <v>739</v>
      </c>
      <c r="B62" s="206" t="s">
        <v>748</v>
      </c>
      <c r="C62" s="206" t="s">
        <v>749</v>
      </c>
      <c r="D62" s="206">
        <v>0</v>
      </c>
    </row>
    <row r="63" spans="1:4">
      <c r="A63" s="206" t="s">
        <v>739</v>
      </c>
      <c r="B63" s="206" t="s">
        <v>750</v>
      </c>
      <c r="C63" s="206" t="s">
        <v>751</v>
      </c>
      <c r="D63" s="206">
        <v>0</v>
      </c>
    </row>
    <row r="64" spans="1:4">
      <c r="A64" s="206" t="s">
        <v>739</v>
      </c>
      <c r="B64" s="206" t="s">
        <v>752</v>
      </c>
      <c r="C64" s="206" t="s">
        <v>753</v>
      </c>
      <c r="D64" s="206">
        <v>0</v>
      </c>
    </row>
    <row r="65" spans="1:4">
      <c r="A65" s="206" t="s">
        <v>739</v>
      </c>
      <c r="B65" s="206" t="s">
        <v>754</v>
      </c>
      <c r="C65" s="206" t="s">
        <v>755</v>
      </c>
      <c r="D65" s="206">
        <v>0</v>
      </c>
    </row>
    <row r="66" spans="1:4">
      <c r="A66" s="206" t="s">
        <v>739</v>
      </c>
      <c r="B66" s="206" t="s">
        <v>756</v>
      </c>
      <c r="C66" s="206" t="s">
        <v>757</v>
      </c>
      <c r="D66" s="206">
        <v>0</v>
      </c>
    </row>
    <row r="67" spans="1:4">
      <c r="A67" s="206" t="s">
        <v>739</v>
      </c>
      <c r="B67" s="206" t="s">
        <v>685</v>
      </c>
      <c r="C67" s="206" t="s">
        <v>686</v>
      </c>
      <c r="D67" s="206">
        <v>0</v>
      </c>
    </row>
    <row r="68" spans="1:4">
      <c r="A68" s="206" t="s">
        <v>739</v>
      </c>
      <c r="B68" s="206" t="s">
        <v>758</v>
      </c>
      <c r="C68" s="206" t="s">
        <v>759</v>
      </c>
      <c r="D68" s="206">
        <v>0</v>
      </c>
    </row>
    <row r="69" spans="1:4">
      <c r="A69" s="206" t="s">
        <v>739</v>
      </c>
      <c r="B69" s="206" t="s">
        <v>760</v>
      </c>
      <c r="C69" s="206" t="s">
        <v>688</v>
      </c>
      <c r="D69" s="206">
        <v>0</v>
      </c>
    </row>
    <row r="70" spans="1:4">
      <c r="A70" s="206" t="s">
        <v>739</v>
      </c>
      <c r="B70" s="206" t="s">
        <v>761</v>
      </c>
      <c r="C70" s="206" t="s">
        <v>688</v>
      </c>
      <c r="D70" s="206">
        <v>0</v>
      </c>
    </row>
    <row r="71" spans="1:4">
      <c r="A71" s="206" t="s">
        <v>739</v>
      </c>
      <c r="B71" s="206" t="s">
        <v>762</v>
      </c>
      <c r="C71" s="206" t="s">
        <v>688</v>
      </c>
      <c r="D71" s="206">
        <v>0</v>
      </c>
    </row>
    <row r="72" spans="1:4">
      <c r="A72" s="206" t="s">
        <v>739</v>
      </c>
      <c r="B72" s="206" t="s">
        <v>763</v>
      </c>
      <c r="C72" s="206" t="s">
        <v>688</v>
      </c>
      <c r="D72" s="206">
        <v>0</v>
      </c>
    </row>
    <row r="73" spans="1:4">
      <c r="A73" s="206" t="s">
        <v>739</v>
      </c>
      <c r="B73" s="206" t="s">
        <v>764</v>
      </c>
      <c r="C73" s="206" t="s">
        <v>688</v>
      </c>
      <c r="D73" s="206">
        <v>0</v>
      </c>
    </row>
    <row r="74" spans="1:4">
      <c r="A74" s="206" t="s">
        <v>739</v>
      </c>
      <c r="B74" s="206" t="s">
        <v>765</v>
      </c>
      <c r="C74" s="206" t="s">
        <v>688</v>
      </c>
      <c r="D74" s="206">
        <v>0</v>
      </c>
    </row>
    <row r="75" spans="1:4">
      <c r="A75" s="206" t="s">
        <v>739</v>
      </c>
      <c r="B75" s="206" t="s">
        <v>766</v>
      </c>
      <c r="C75" s="206" t="s">
        <v>688</v>
      </c>
      <c r="D75" s="206">
        <v>0</v>
      </c>
    </row>
    <row r="76" spans="1:4">
      <c r="A76" s="206" t="s">
        <v>739</v>
      </c>
      <c r="B76" s="206" t="s">
        <v>767</v>
      </c>
      <c r="C76" s="206" t="s">
        <v>688</v>
      </c>
      <c r="D76" s="206">
        <v>0</v>
      </c>
    </row>
    <row r="77" spans="1:4">
      <c r="A77" s="206" t="s">
        <v>739</v>
      </c>
      <c r="B77" s="206" t="s">
        <v>698</v>
      </c>
      <c r="C77" s="206" t="s">
        <v>768</v>
      </c>
      <c r="D77" s="206">
        <v>0</v>
      </c>
    </row>
    <row r="78" spans="1:4">
      <c r="A78" s="206" t="s">
        <v>739</v>
      </c>
      <c r="B78" s="206" t="s">
        <v>700</v>
      </c>
      <c r="C78" s="206" t="s">
        <v>769</v>
      </c>
      <c r="D78" s="206">
        <v>0</v>
      </c>
    </row>
    <row r="79" spans="1:4">
      <c r="A79" s="206" t="s">
        <v>739</v>
      </c>
      <c r="B79" s="206" t="s">
        <v>770</v>
      </c>
      <c r="C79" s="206" t="s">
        <v>771</v>
      </c>
      <c r="D79" s="206">
        <v>0</v>
      </c>
    </row>
    <row r="80" spans="1:4">
      <c r="A80" s="206" t="s">
        <v>739</v>
      </c>
      <c r="B80" s="206" t="s">
        <v>772</v>
      </c>
      <c r="C80" s="206" t="s">
        <v>773</v>
      </c>
      <c r="D80" s="206">
        <v>40</v>
      </c>
    </row>
    <row r="81" spans="1:4">
      <c r="A81" s="206" t="s">
        <v>739</v>
      </c>
      <c r="B81" s="206" t="s">
        <v>774</v>
      </c>
      <c r="C81" s="206" t="s">
        <v>775</v>
      </c>
      <c r="D81" s="206">
        <v>0</v>
      </c>
    </row>
    <row r="82" spans="1:4">
      <c r="A82" s="206" t="s">
        <v>739</v>
      </c>
      <c r="B82" s="206" t="s">
        <v>776</v>
      </c>
      <c r="C82" s="206" t="s">
        <v>777</v>
      </c>
      <c r="D82" s="206">
        <v>0</v>
      </c>
    </row>
    <row r="83" spans="1:4">
      <c r="A83" s="206" t="s">
        <v>739</v>
      </c>
      <c r="B83" s="206" t="s">
        <v>778</v>
      </c>
      <c r="C83" s="206" t="s">
        <v>779</v>
      </c>
      <c r="D83" s="206">
        <v>0</v>
      </c>
    </row>
    <row r="84" spans="1:4">
      <c r="A84" s="206" t="s">
        <v>739</v>
      </c>
      <c r="B84" s="206" t="s">
        <v>780</v>
      </c>
      <c r="C84" s="206" t="s">
        <v>781</v>
      </c>
      <c r="D84" s="206">
        <v>0</v>
      </c>
    </row>
    <row r="85" spans="1:4">
      <c r="A85" s="206" t="s">
        <v>739</v>
      </c>
      <c r="B85" s="206" t="s">
        <v>782</v>
      </c>
      <c r="C85" s="206" t="s">
        <v>783</v>
      </c>
      <c r="D85" s="206">
        <v>0</v>
      </c>
    </row>
    <row r="86" spans="1:4">
      <c r="A86" s="206" t="s">
        <v>739</v>
      </c>
      <c r="B86" s="206" t="s">
        <v>784</v>
      </c>
      <c r="C86" s="206" t="s">
        <v>785</v>
      </c>
      <c r="D86" s="206">
        <v>0</v>
      </c>
    </row>
    <row r="87" spans="1:4">
      <c r="A87" s="206" t="s">
        <v>739</v>
      </c>
      <c r="B87" s="206" t="s">
        <v>786</v>
      </c>
      <c r="C87" s="206" t="s">
        <v>787</v>
      </c>
      <c r="D87" s="206">
        <v>0</v>
      </c>
    </row>
    <row r="88" spans="1:4">
      <c r="A88" s="206" t="s">
        <v>739</v>
      </c>
      <c r="B88" s="206" t="s">
        <v>788</v>
      </c>
      <c r="C88" s="206" t="s">
        <v>789</v>
      </c>
      <c r="D88" s="206">
        <v>0</v>
      </c>
    </row>
    <row r="89" spans="1:4">
      <c r="A89" s="206" t="s">
        <v>739</v>
      </c>
      <c r="B89" s="206" t="s">
        <v>790</v>
      </c>
      <c r="C89" s="206" t="s">
        <v>791</v>
      </c>
      <c r="D89" s="206">
        <v>0</v>
      </c>
    </row>
    <row r="90" spans="1:4">
      <c r="A90" s="206" t="s">
        <v>739</v>
      </c>
      <c r="B90" s="206" t="s">
        <v>792</v>
      </c>
      <c r="C90" s="206" t="s">
        <v>793</v>
      </c>
      <c r="D90" s="206">
        <v>0</v>
      </c>
    </row>
    <row r="91" spans="1:4">
      <c r="A91" s="206" t="s">
        <v>739</v>
      </c>
      <c r="B91" s="206" t="s">
        <v>794</v>
      </c>
      <c r="C91" s="206" t="s">
        <v>795</v>
      </c>
      <c r="D91" s="206">
        <v>0</v>
      </c>
    </row>
    <row r="92" spans="1:4">
      <c r="A92" s="206" t="s">
        <v>739</v>
      </c>
      <c r="B92" s="206" t="s">
        <v>796</v>
      </c>
      <c r="C92" s="206" t="s">
        <v>795</v>
      </c>
      <c r="D92" s="206">
        <v>0</v>
      </c>
    </row>
    <row r="93" spans="1:4">
      <c r="A93" s="206" t="s">
        <v>739</v>
      </c>
      <c r="B93" s="206" t="s">
        <v>797</v>
      </c>
      <c r="C93" s="206" t="s">
        <v>795</v>
      </c>
      <c r="D93" s="206">
        <v>0</v>
      </c>
    </row>
    <row r="94" spans="1:4">
      <c r="A94" s="206" t="s">
        <v>739</v>
      </c>
      <c r="B94" s="206" t="s">
        <v>798</v>
      </c>
      <c r="C94" s="206" t="s">
        <v>795</v>
      </c>
      <c r="D94" s="206">
        <v>0</v>
      </c>
    </row>
    <row r="95" spans="1:4">
      <c r="A95" s="206" t="s">
        <v>739</v>
      </c>
      <c r="B95" s="206" t="s">
        <v>799</v>
      </c>
      <c r="C95" s="206" t="s">
        <v>795</v>
      </c>
      <c r="D95" s="206">
        <v>0</v>
      </c>
    </row>
    <row r="96" spans="1:4">
      <c r="A96" s="206" t="s">
        <v>739</v>
      </c>
      <c r="B96" s="206" t="s">
        <v>800</v>
      </c>
      <c r="C96" s="206" t="s">
        <v>795</v>
      </c>
      <c r="D96" s="206">
        <v>0</v>
      </c>
    </row>
    <row r="97" spans="1:4">
      <c r="A97" s="206" t="s">
        <v>739</v>
      </c>
      <c r="B97" s="206" t="s">
        <v>801</v>
      </c>
      <c r="C97" s="206" t="s">
        <v>795</v>
      </c>
      <c r="D97" s="206">
        <v>0</v>
      </c>
    </row>
    <row r="98" spans="1:4">
      <c r="A98" s="206" t="s">
        <v>739</v>
      </c>
      <c r="B98" s="206" t="s">
        <v>802</v>
      </c>
      <c r="C98" s="206" t="s">
        <v>795</v>
      </c>
      <c r="D98" s="206">
        <v>0</v>
      </c>
    </row>
    <row r="99" spans="1:4">
      <c r="A99" s="206" t="s">
        <v>739</v>
      </c>
      <c r="B99" s="206" t="s">
        <v>803</v>
      </c>
      <c r="C99" s="206" t="s">
        <v>804</v>
      </c>
      <c r="D99" s="206">
        <v>0</v>
      </c>
    </row>
    <row r="100" spans="1:4">
      <c r="A100" s="206" t="s">
        <v>739</v>
      </c>
      <c r="B100" s="206" t="s">
        <v>805</v>
      </c>
      <c r="C100" s="206" t="s">
        <v>806</v>
      </c>
      <c r="D100" s="206">
        <v>0</v>
      </c>
    </row>
    <row r="101" spans="1:4">
      <c r="A101" s="206" t="s">
        <v>739</v>
      </c>
      <c r="B101" s="206" t="s">
        <v>807</v>
      </c>
      <c r="C101" s="206" t="s">
        <v>808</v>
      </c>
      <c r="D101" s="206">
        <v>0</v>
      </c>
    </row>
    <row r="102" spans="1:4">
      <c r="A102" s="206" t="s">
        <v>739</v>
      </c>
      <c r="B102" s="206" t="s">
        <v>809</v>
      </c>
      <c r="C102" s="206" t="s">
        <v>810</v>
      </c>
      <c r="D102" s="206">
        <v>38</v>
      </c>
    </row>
    <row r="103" spans="1:4">
      <c r="A103" s="206" t="s">
        <v>739</v>
      </c>
      <c r="B103" s="206" t="s">
        <v>811</v>
      </c>
      <c r="C103" s="206" t="s">
        <v>812</v>
      </c>
      <c r="D103" s="206">
        <v>0</v>
      </c>
    </row>
    <row r="104" spans="1:4">
      <c r="A104" s="206" t="s">
        <v>739</v>
      </c>
      <c r="B104" s="206" t="s">
        <v>813</v>
      </c>
      <c r="C104" s="206" t="s">
        <v>814</v>
      </c>
      <c r="D104" s="206">
        <v>0</v>
      </c>
    </row>
    <row r="105" spans="1:4">
      <c r="A105" s="206" t="s">
        <v>739</v>
      </c>
      <c r="B105" s="206" t="s">
        <v>815</v>
      </c>
      <c r="C105" s="206" t="s">
        <v>816</v>
      </c>
      <c r="D105" s="206">
        <v>0</v>
      </c>
    </row>
    <row r="106" spans="1:4">
      <c r="A106" s="206" t="s">
        <v>739</v>
      </c>
      <c r="B106" s="206" t="s">
        <v>817</v>
      </c>
      <c r="C106" s="206" t="s">
        <v>818</v>
      </c>
      <c r="D106" s="206">
        <v>0</v>
      </c>
    </row>
    <row r="107" spans="1:4">
      <c r="A107" s="206" t="s">
        <v>739</v>
      </c>
      <c r="B107" s="206" t="s">
        <v>819</v>
      </c>
      <c r="C107" s="206" t="s">
        <v>820</v>
      </c>
      <c r="D107" s="206">
        <v>0</v>
      </c>
    </row>
    <row r="108" spans="1:4">
      <c r="A108" s="206" t="s">
        <v>739</v>
      </c>
      <c r="B108" s="206" t="s">
        <v>821</v>
      </c>
      <c r="C108" s="206" t="s">
        <v>822</v>
      </c>
      <c r="D108" s="206">
        <v>0</v>
      </c>
    </row>
    <row r="109" spans="1:4">
      <c r="A109" s="206" t="s">
        <v>739</v>
      </c>
      <c r="B109" s="206" t="s">
        <v>823</v>
      </c>
      <c r="C109" s="206" t="s">
        <v>824</v>
      </c>
      <c r="D109" s="206">
        <v>0</v>
      </c>
    </row>
    <row r="110" spans="1:4">
      <c r="A110" s="206" t="s">
        <v>739</v>
      </c>
      <c r="B110" s="206" t="s">
        <v>825</v>
      </c>
      <c r="C110" s="206" t="s">
        <v>826</v>
      </c>
      <c r="D110" s="206">
        <v>0</v>
      </c>
    </row>
    <row r="111" spans="1:4">
      <c r="A111" s="206" t="s">
        <v>739</v>
      </c>
      <c r="B111" s="206" t="s">
        <v>827</v>
      </c>
      <c r="C111" s="206" t="s">
        <v>828</v>
      </c>
      <c r="D111" s="206">
        <v>0</v>
      </c>
    </row>
    <row r="112" spans="1:4">
      <c r="A112" s="206" t="s">
        <v>739</v>
      </c>
      <c r="B112" s="206" t="s">
        <v>829</v>
      </c>
      <c r="C112" s="206" t="s">
        <v>830</v>
      </c>
      <c r="D112" s="206">
        <v>0</v>
      </c>
    </row>
    <row r="113" spans="1:4">
      <c r="A113" s="206" t="s">
        <v>739</v>
      </c>
      <c r="B113" s="206" t="s">
        <v>831</v>
      </c>
      <c r="C113" s="206" t="s">
        <v>795</v>
      </c>
      <c r="D113" s="206">
        <v>0</v>
      </c>
    </row>
    <row r="114" spans="1:4">
      <c r="A114" s="206" t="s">
        <v>739</v>
      </c>
      <c r="B114" s="206" t="s">
        <v>832</v>
      </c>
      <c r="C114" s="206" t="s">
        <v>795</v>
      </c>
      <c r="D114" s="206">
        <v>0</v>
      </c>
    </row>
    <row r="115" spans="1:4">
      <c r="A115" s="206" t="s">
        <v>739</v>
      </c>
      <c r="B115" s="206" t="s">
        <v>833</v>
      </c>
      <c r="C115" s="206" t="s">
        <v>795</v>
      </c>
      <c r="D115" s="206">
        <v>0</v>
      </c>
    </row>
    <row r="116" spans="1:4">
      <c r="A116" s="206" t="s">
        <v>739</v>
      </c>
      <c r="B116" s="206" t="s">
        <v>834</v>
      </c>
      <c r="C116" s="206" t="s">
        <v>795</v>
      </c>
      <c r="D116" s="206">
        <v>0</v>
      </c>
    </row>
    <row r="117" spans="1:4">
      <c r="A117" s="206" t="s">
        <v>739</v>
      </c>
      <c r="B117" s="206" t="s">
        <v>835</v>
      </c>
      <c r="C117" s="206" t="s">
        <v>795</v>
      </c>
      <c r="D117" s="206">
        <v>0</v>
      </c>
    </row>
    <row r="118" spans="1:4">
      <c r="A118" s="206" t="s">
        <v>739</v>
      </c>
      <c r="B118" s="206" t="s">
        <v>836</v>
      </c>
      <c r="C118" s="206" t="s">
        <v>795</v>
      </c>
      <c r="D118" s="206">
        <v>0</v>
      </c>
    </row>
    <row r="119" spans="1:4">
      <c r="A119" s="206" t="s">
        <v>739</v>
      </c>
      <c r="B119" s="206" t="s">
        <v>837</v>
      </c>
      <c r="C119" s="206" t="s">
        <v>795</v>
      </c>
      <c r="D119" s="206">
        <v>0</v>
      </c>
    </row>
    <row r="120" spans="1:4">
      <c r="A120" s="206" t="s">
        <v>739</v>
      </c>
      <c r="B120" s="206" t="s">
        <v>838</v>
      </c>
      <c r="C120" s="206" t="s">
        <v>795</v>
      </c>
      <c r="D120" s="206">
        <v>0</v>
      </c>
    </row>
    <row r="121" spans="1:4">
      <c r="A121" s="206" t="s">
        <v>739</v>
      </c>
      <c r="B121" s="206" t="s">
        <v>839</v>
      </c>
      <c r="C121" s="206" t="s">
        <v>840</v>
      </c>
      <c r="D121" s="206">
        <v>0</v>
      </c>
    </row>
    <row r="122" spans="1:4">
      <c r="A122" s="206" t="s">
        <v>739</v>
      </c>
      <c r="B122" s="206" t="s">
        <v>841</v>
      </c>
      <c r="C122" s="206" t="s">
        <v>842</v>
      </c>
      <c r="D122" s="206">
        <v>0</v>
      </c>
    </row>
    <row r="123" spans="1:4">
      <c r="A123" s="206" t="s">
        <v>739</v>
      </c>
      <c r="B123" s="206" t="s">
        <v>843</v>
      </c>
      <c r="C123" s="206" t="s">
        <v>844</v>
      </c>
      <c r="D123" s="206">
        <v>0</v>
      </c>
    </row>
    <row r="124" spans="1:4">
      <c r="A124" s="206" t="s">
        <v>739</v>
      </c>
      <c r="B124" s="206" t="s">
        <v>845</v>
      </c>
      <c r="C124" s="206" t="s">
        <v>846</v>
      </c>
      <c r="D124" s="206">
        <v>19</v>
      </c>
    </row>
    <row r="125" spans="1:4">
      <c r="A125" s="206" t="s">
        <v>739</v>
      </c>
      <c r="B125" s="206" t="s">
        <v>847</v>
      </c>
      <c r="C125" s="206" t="s">
        <v>848</v>
      </c>
      <c r="D125" s="206">
        <v>0</v>
      </c>
    </row>
    <row r="126" spans="1:4">
      <c r="A126" s="206" t="s">
        <v>739</v>
      </c>
      <c r="B126" s="206" t="s">
        <v>849</v>
      </c>
      <c r="C126" s="206" t="s">
        <v>850</v>
      </c>
      <c r="D126" s="206">
        <v>0</v>
      </c>
    </row>
    <row r="127" spans="1:4">
      <c r="A127" s="206" t="s">
        <v>739</v>
      </c>
      <c r="B127" s="206" t="s">
        <v>851</v>
      </c>
      <c r="C127" s="206" t="s">
        <v>852</v>
      </c>
      <c r="D127" s="206">
        <v>0</v>
      </c>
    </row>
    <row r="128" spans="1:4">
      <c r="A128" s="206" t="s">
        <v>739</v>
      </c>
      <c r="B128" s="206" t="s">
        <v>853</v>
      </c>
      <c r="C128" s="206" t="s">
        <v>854</v>
      </c>
      <c r="D128" s="206">
        <v>0</v>
      </c>
    </row>
    <row r="129" spans="1:4">
      <c r="A129" s="206" t="s">
        <v>739</v>
      </c>
      <c r="B129" s="206" t="s">
        <v>855</v>
      </c>
      <c r="C129" s="206" t="s">
        <v>856</v>
      </c>
      <c r="D129" s="206">
        <v>0</v>
      </c>
    </row>
    <row r="130" spans="1:4">
      <c r="A130" s="206" t="s">
        <v>739</v>
      </c>
      <c r="B130" s="206" t="s">
        <v>857</v>
      </c>
      <c r="C130" s="206" t="s">
        <v>858</v>
      </c>
      <c r="D130" s="206">
        <v>0</v>
      </c>
    </row>
    <row r="131" spans="1:4">
      <c r="A131" s="206" t="s">
        <v>739</v>
      </c>
      <c r="B131" s="206" t="s">
        <v>859</v>
      </c>
      <c r="C131" s="206" t="s">
        <v>860</v>
      </c>
      <c r="D131" s="206">
        <v>0</v>
      </c>
    </row>
    <row r="132" spans="1:4">
      <c r="A132" s="206" t="s">
        <v>739</v>
      </c>
      <c r="B132" s="206" t="s">
        <v>861</v>
      </c>
      <c r="C132" s="206" t="s">
        <v>688</v>
      </c>
      <c r="D132" s="206">
        <v>0</v>
      </c>
    </row>
    <row r="133" spans="1:4">
      <c r="A133" s="206" t="s">
        <v>739</v>
      </c>
      <c r="B133" s="206" t="s">
        <v>862</v>
      </c>
      <c r="C133" s="206" t="s">
        <v>688</v>
      </c>
      <c r="D133" s="206">
        <v>0</v>
      </c>
    </row>
    <row r="134" spans="1:4">
      <c r="A134" s="206" t="s">
        <v>739</v>
      </c>
      <c r="B134" s="206" t="s">
        <v>863</v>
      </c>
      <c r="C134" s="206" t="s">
        <v>688</v>
      </c>
      <c r="D134" s="206">
        <v>0</v>
      </c>
    </row>
    <row r="135" spans="1:4">
      <c r="A135" s="206" t="s">
        <v>739</v>
      </c>
      <c r="B135" s="206" t="s">
        <v>864</v>
      </c>
      <c r="C135" s="206" t="s">
        <v>688</v>
      </c>
      <c r="D135" s="206">
        <v>0</v>
      </c>
    </row>
    <row r="136" spans="1:4">
      <c r="A136" s="206" t="s">
        <v>739</v>
      </c>
      <c r="B136" s="206" t="s">
        <v>865</v>
      </c>
      <c r="C136" s="206" t="s">
        <v>688</v>
      </c>
      <c r="D136" s="206">
        <v>0</v>
      </c>
    </row>
    <row r="137" spans="1:4">
      <c r="A137" s="206" t="s">
        <v>739</v>
      </c>
      <c r="B137" s="206" t="s">
        <v>866</v>
      </c>
      <c r="C137" s="206" t="s">
        <v>867</v>
      </c>
      <c r="D137" s="206">
        <v>0</v>
      </c>
    </row>
    <row r="138" spans="1:4">
      <c r="A138" s="206" t="s">
        <v>739</v>
      </c>
      <c r="B138" s="206" t="s">
        <v>868</v>
      </c>
      <c r="C138" s="206" t="s">
        <v>869</v>
      </c>
      <c r="D138" s="206">
        <v>0</v>
      </c>
    </row>
    <row r="139" spans="1:4">
      <c r="A139" s="206" t="s">
        <v>739</v>
      </c>
      <c r="B139" s="206" t="s">
        <v>870</v>
      </c>
      <c r="C139" s="206" t="s">
        <v>871</v>
      </c>
      <c r="D139" s="206">
        <v>0</v>
      </c>
    </row>
    <row r="140" spans="1:4">
      <c r="A140" s="206" t="s">
        <v>739</v>
      </c>
      <c r="B140" s="206" t="s">
        <v>872</v>
      </c>
      <c r="C140" s="206" t="s">
        <v>873</v>
      </c>
      <c r="D140" s="206">
        <v>35</v>
      </c>
    </row>
    <row r="141" spans="1:4">
      <c r="A141" s="206" t="s">
        <v>739</v>
      </c>
      <c r="B141" s="206" t="s">
        <v>874</v>
      </c>
      <c r="C141" s="206" t="s">
        <v>875</v>
      </c>
      <c r="D141" s="206">
        <v>40</v>
      </c>
    </row>
    <row r="142" spans="1:4">
      <c r="A142" s="206" t="s">
        <v>739</v>
      </c>
      <c r="B142" s="206" t="s">
        <v>876</v>
      </c>
      <c r="C142" s="206" t="s">
        <v>877</v>
      </c>
      <c r="D142" s="206">
        <v>38</v>
      </c>
    </row>
    <row r="143" spans="1:4">
      <c r="A143" s="206" t="s">
        <v>739</v>
      </c>
      <c r="B143" s="206" t="s">
        <v>878</v>
      </c>
      <c r="C143" s="206" t="s">
        <v>879</v>
      </c>
      <c r="D143" s="206">
        <v>19</v>
      </c>
    </row>
    <row r="144" spans="1:4">
      <c r="A144" s="206" t="s">
        <v>739</v>
      </c>
      <c r="B144" s="206" t="s">
        <v>880</v>
      </c>
      <c r="C144" s="206" t="s">
        <v>881</v>
      </c>
      <c r="D144" s="206">
        <v>132</v>
      </c>
    </row>
    <row r="145" spans="1:4">
      <c r="A145" s="206" t="s">
        <v>739</v>
      </c>
      <c r="B145" s="206" t="s">
        <v>882</v>
      </c>
      <c r="C145" s="206" t="s">
        <v>733</v>
      </c>
      <c r="D145" s="206">
        <v>0</v>
      </c>
    </row>
    <row r="146" spans="1:4">
      <c r="A146" s="206" t="s">
        <v>739</v>
      </c>
      <c r="B146" s="206" t="s">
        <v>883</v>
      </c>
      <c r="C146" s="206" t="s">
        <v>884</v>
      </c>
      <c r="D146" s="206">
        <v>0</v>
      </c>
    </row>
    <row r="147" spans="1:4">
      <c r="A147" s="206" t="s">
        <v>739</v>
      </c>
      <c r="B147" s="206" t="s">
        <v>885</v>
      </c>
      <c r="C147" s="206" t="s">
        <v>886</v>
      </c>
      <c r="D147" s="206">
        <v>0</v>
      </c>
    </row>
    <row r="148" spans="1:4">
      <c r="A148" s="206" t="s">
        <v>739</v>
      </c>
      <c r="B148" s="206" t="s">
        <v>887</v>
      </c>
      <c r="C148" s="206" t="s">
        <v>888</v>
      </c>
      <c r="D148" s="206">
        <v>0</v>
      </c>
    </row>
    <row r="149" spans="1:4">
      <c r="A149" s="206" t="s">
        <v>739</v>
      </c>
      <c r="B149" s="206" t="s">
        <v>889</v>
      </c>
      <c r="C149" s="206" t="s">
        <v>890</v>
      </c>
      <c r="D149" s="206">
        <v>0</v>
      </c>
    </row>
    <row r="150" spans="1:4">
      <c r="A150" s="206" t="s">
        <v>739</v>
      </c>
      <c r="B150" s="206" t="s">
        <v>891</v>
      </c>
      <c r="C150" s="206" t="s">
        <v>892</v>
      </c>
      <c r="D150" s="206">
        <v>0</v>
      </c>
    </row>
    <row r="151" spans="1:4">
      <c r="A151" s="206" t="s">
        <v>739</v>
      </c>
      <c r="B151" s="206" t="s">
        <v>893</v>
      </c>
      <c r="C151" s="206" t="s">
        <v>894</v>
      </c>
      <c r="D151" s="206">
        <v>0</v>
      </c>
    </row>
    <row r="152" spans="1:4">
      <c r="A152" s="206" t="s">
        <v>739</v>
      </c>
      <c r="B152" s="206" t="s">
        <v>895</v>
      </c>
      <c r="C152" s="206" t="s">
        <v>896</v>
      </c>
      <c r="D152" s="206">
        <v>0</v>
      </c>
    </row>
    <row r="153" spans="1:4">
      <c r="A153" s="206" t="s">
        <v>739</v>
      </c>
      <c r="B153" s="206" t="s">
        <v>897</v>
      </c>
      <c r="C153" s="206" t="s">
        <v>898</v>
      </c>
      <c r="D153" s="206">
        <v>0</v>
      </c>
    </row>
    <row r="154" spans="1:4">
      <c r="A154" s="206" t="s">
        <v>739</v>
      </c>
      <c r="B154" s="206" t="s">
        <v>899</v>
      </c>
      <c r="C154" s="206" t="s">
        <v>900</v>
      </c>
      <c r="D154" s="206">
        <v>0</v>
      </c>
    </row>
    <row r="155" spans="1:4">
      <c r="A155" s="206" t="s">
        <v>739</v>
      </c>
      <c r="B155" s="206" t="s">
        <v>901</v>
      </c>
      <c r="C155" s="206" t="s">
        <v>688</v>
      </c>
      <c r="D155" s="206">
        <v>0</v>
      </c>
    </row>
    <row r="156" spans="1:4">
      <c r="A156" s="206" t="s">
        <v>739</v>
      </c>
      <c r="B156" s="206" t="s">
        <v>902</v>
      </c>
      <c r="C156" s="206" t="s">
        <v>903</v>
      </c>
      <c r="D156" s="206">
        <v>0</v>
      </c>
    </row>
    <row r="157" spans="1:4">
      <c r="A157" s="206" t="s">
        <v>739</v>
      </c>
      <c r="B157" s="206" t="s">
        <v>904</v>
      </c>
      <c r="C157" s="206" t="s">
        <v>905</v>
      </c>
      <c r="D157" s="206">
        <v>0</v>
      </c>
    </row>
    <row r="158" spans="1:4">
      <c r="A158" s="206" t="s">
        <v>739</v>
      </c>
      <c r="B158" s="206" t="s">
        <v>906</v>
      </c>
      <c r="C158" s="206" t="s">
        <v>907</v>
      </c>
      <c r="D158" s="206">
        <v>0</v>
      </c>
    </row>
    <row r="159" spans="1:4">
      <c r="A159" s="206" t="s">
        <v>739</v>
      </c>
      <c r="B159" s="206" t="s">
        <v>908</v>
      </c>
      <c r="C159" s="206" t="s">
        <v>909</v>
      </c>
      <c r="D159" s="206">
        <v>0</v>
      </c>
    </row>
    <row r="160" spans="1:4">
      <c r="A160" s="206" t="s">
        <v>739</v>
      </c>
      <c r="B160" s="206" t="s">
        <v>910</v>
      </c>
      <c r="C160" s="206" t="s">
        <v>911</v>
      </c>
      <c r="D160" s="206">
        <v>0</v>
      </c>
    </row>
    <row r="161" spans="1:4">
      <c r="A161" s="206" t="s">
        <v>739</v>
      </c>
      <c r="B161" s="206" t="s">
        <v>912</v>
      </c>
      <c r="C161" s="206" t="s">
        <v>913</v>
      </c>
      <c r="D161" s="206">
        <v>0</v>
      </c>
    </row>
    <row r="162" spans="1:4">
      <c r="A162" s="206" t="s">
        <v>739</v>
      </c>
      <c r="B162" s="206" t="s">
        <v>914</v>
      </c>
      <c r="C162" s="206" t="s">
        <v>703</v>
      </c>
      <c r="D162" s="211" t="s">
        <v>3</v>
      </c>
    </row>
    <row r="163" spans="1:4">
      <c r="A163" s="206" t="s">
        <v>739</v>
      </c>
      <c r="B163" s="206" t="s">
        <v>915</v>
      </c>
      <c r="C163" s="206" t="s">
        <v>705</v>
      </c>
      <c r="D163" s="211" t="s">
        <v>1</v>
      </c>
    </row>
    <row r="164" spans="1:4">
      <c r="A164" s="206" t="s">
        <v>739</v>
      </c>
      <c r="B164" s="206" t="s">
        <v>916</v>
      </c>
      <c r="C164" s="206" t="s">
        <v>707</v>
      </c>
      <c r="D164" s="211"/>
    </row>
    <row r="165" spans="1:4">
      <c r="A165" s="206" t="s">
        <v>739</v>
      </c>
      <c r="B165" s="206" t="s">
        <v>917</v>
      </c>
      <c r="C165" s="206" t="s">
        <v>709</v>
      </c>
      <c r="D165" s="211"/>
    </row>
    <row r="166" spans="1:4">
      <c r="A166" s="206" t="s">
        <v>739</v>
      </c>
      <c r="B166" s="206" t="s">
        <v>918</v>
      </c>
      <c r="C166" s="206" t="s">
        <v>919</v>
      </c>
      <c r="D166" s="206">
        <v>0</v>
      </c>
    </row>
    <row r="167" spans="1:4">
      <c r="A167" s="206" t="s">
        <v>739</v>
      </c>
      <c r="B167" s="206" t="s">
        <v>920</v>
      </c>
      <c r="C167" s="206" t="s">
        <v>713</v>
      </c>
      <c r="D167" s="211"/>
    </row>
    <row r="168" spans="1:4">
      <c r="A168" s="206" t="s">
        <v>739</v>
      </c>
      <c r="B168" s="206" t="s">
        <v>921</v>
      </c>
      <c r="C168" s="206" t="s">
        <v>922</v>
      </c>
      <c r="D168" s="206">
        <v>0</v>
      </c>
    </row>
    <row r="169" spans="1:4">
      <c r="A169" s="206" t="s">
        <v>739</v>
      </c>
      <c r="B169" s="206" t="s">
        <v>923</v>
      </c>
      <c r="C169" s="206" t="s">
        <v>1206</v>
      </c>
      <c r="D169" s="206">
        <v>0</v>
      </c>
    </row>
    <row r="170" spans="1:4">
      <c r="A170" s="206" t="s">
        <v>739</v>
      </c>
      <c r="B170" s="206" t="s">
        <v>924</v>
      </c>
      <c r="C170" s="206" t="s">
        <v>925</v>
      </c>
      <c r="D170" s="206">
        <v>132</v>
      </c>
    </row>
    <row r="171" spans="1:4">
      <c r="A171" s="206" t="s">
        <v>739</v>
      </c>
      <c r="B171" s="206" t="s">
        <v>926</v>
      </c>
      <c r="C171" s="206" t="s">
        <v>927</v>
      </c>
      <c r="D171" s="206">
        <v>0</v>
      </c>
    </row>
    <row r="172" spans="1:4">
      <c r="A172" s="206" t="s">
        <v>739</v>
      </c>
      <c r="B172" s="206" t="s">
        <v>928</v>
      </c>
      <c r="C172" s="206" t="s">
        <v>929</v>
      </c>
      <c r="D172" s="206">
        <v>132</v>
      </c>
    </row>
    <row r="173" spans="1:4">
      <c r="A173" s="206" t="s">
        <v>739</v>
      </c>
      <c r="B173" s="206" t="s">
        <v>930</v>
      </c>
      <c r="C173" s="206" t="s">
        <v>931</v>
      </c>
      <c r="D173" s="206">
        <v>0</v>
      </c>
    </row>
    <row r="174" spans="1:4">
      <c r="A174" s="206" t="s">
        <v>739</v>
      </c>
      <c r="B174" s="206" t="s">
        <v>932</v>
      </c>
      <c r="C174" s="206" t="s">
        <v>933</v>
      </c>
      <c r="D174" s="211"/>
    </row>
    <row r="175" spans="1:4">
      <c r="A175" s="206" t="s">
        <v>739</v>
      </c>
      <c r="B175" s="206" t="s">
        <v>934</v>
      </c>
      <c r="C175" s="206" t="s">
        <v>1207</v>
      </c>
      <c r="D175" s="206">
        <v>0</v>
      </c>
    </row>
    <row r="176" spans="1:4">
      <c r="A176" s="206" t="s">
        <v>739</v>
      </c>
      <c r="B176" s="206" t="s">
        <v>935</v>
      </c>
      <c r="C176" s="206" t="s">
        <v>936</v>
      </c>
      <c r="D176" s="206">
        <v>0</v>
      </c>
    </row>
    <row r="177" spans="1:4">
      <c r="A177" s="206" t="s">
        <v>739</v>
      </c>
      <c r="B177" s="206" t="s">
        <v>937</v>
      </c>
      <c r="C177" s="206" t="s">
        <v>938</v>
      </c>
      <c r="D177" s="206">
        <v>0</v>
      </c>
    </row>
    <row r="178" spans="1:4">
      <c r="A178" s="206" t="s">
        <v>739</v>
      </c>
      <c r="B178" s="206" t="s">
        <v>939</v>
      </c>
      <c r="C178" s="206" t="s">
        <v>940</v>
      </c>
      <c r="D178" s="206">
        <v>0</v>
      </c>
    </row>
    <row r="179" spans="1:4">
      <c r="A179" s="206" t="s">
        <v>739</v>
      </c>
      <c r="B179" s="206" t="s">
        <v>941</v>
      </c>
      <c r="C179" s="206" t="s">
        <v>1208</v>
      </c>
      <c r="D179" s="206">
        <v>0</v>
      </c>
    </row>
    <row r="180" spans="1:4">
      <c r="A180" s="206" t="s">
        <v>739</v>
      </c>
      <c r="B180" s="206" t="s">
        <v>942</v>
      </c>
      <c r="C180" s="206" t="s">
        <v>943</v>
      </c>
      <c r="D180" s="206">
        <v>0</v>
      </c>
    </row>
    <row r="181" spans="1:4">
      <c r="A181" s="206" t="s">
        <v>944</v>
      </c>
      <c r="B181" s="206" t="s">
        <v>659</v>
      </c>
      <c r="C181" s="206" t="s">
        <v>660</v>
      </c>
      <c r="D181" s="211"/>
    </row>
    <row r="182" spans="1:4">
      <c r="A182" s="206" t="s">
        <v>944</v>
      </c>
      <c r="B182" s="206" t="s">
        <v>661</v>
      </c>
      <c r="C182" s="206" t="s">
        <v>662</v>
      </c>
      <c r="D182" s="211"/>
    </row>
    <row r="183" spans="1:4">
      <c r="A183" s="206" t="s">
        <v>944</v>
      </c>
      <c r="B183" s="206" t="s">
        <v>663</v>
      </c>
      <c r="C183" s="206" t="s">
        <v>664</v>
      </c>
      <c r="D183" s="211"/>
    </row>
    <row r="184" spans="1:4">
      <c r="A184" s="206" t="s">
        <v>944</v>
      </c>
      <c r="B184" s="206" t="s">
        <v>665</v>
      </c>
      <c r="C184" s="206" t="s">
        <v>666</v>
      </c>
      <c r="D184" s="206">
        <v>39</v>
      </c>
    </row>
    <row r="185" spans="1:4">
      <c r="A185" s="206" t="s">
        <v>944</v>
      </c>
      <c r="B185" s="206" t="s">
        <v>667</v>
      </c>
      <c r="C185" s="206" t="s">
        <v>668</v>
      </c>
      <c r="D185" s="206">
        <v>0</v>
      </c>
    </row>
    <row r="186" spans="1:4">
      <c r="A186" s="206" t="s">
        <v>944</v>
      </c>
      <c r="B186" s="206" t="s">
        <v>669</v>
      </c>
      <c r="C186" s="206" t="s">
        <v>670</v>
      </c>
      <c r="D186" s="206">
        <v>0</v>
      </c>
    </row>
    <row r="187" spans="1:4">
      <c r="A187" s="206" t="s">
        <v>944</v>
      </c>
      <c r="B187" s="206" t="s">
        <v>671</v>
      </c>
      <c r="C187" s="206" t="s">
        <v>672</v>
      </c>
      <c r="D187" s="206">
        <v>0</v>
      </c>
    </row>
    <row r="188" spans="1:4">
      <c r="A188" s="206" t="s">
        <v>944</v>
      </c>
      <c r="B188" s="206" t="s">
        <v>673</v>
      </c>
      <c r="C188" s="206" t="s">
        <v>674</v>
      </c>
      <c r="D188" s="206">
        <v>0</v>
      </c>
    </row>
    <row r="189" spans="1:4">
      <c r="A189" s="206" t="s">
        <v>944</v>
      </c>
      <c r="B189" s="206" t="s">
        <v>675</v>
      </c>
      <c r="C189" s="206" t="s">
        <v>676</v>
      </c>
      <c r="D189" s="206">
        <v>0</v>
      </c>
    </row>
    <row r="190" spans="1:4">
      <c r="A190" s="206" t="s">
        <v>944</v>
      </c>
      <c r="B190" s="206" t="s">
        <v>677</v>
      </c>
      <c r="C190" s="206" t="s">
        <v>678</v>
      </c>
      <c r="D190" s="206">
        <v>0</v>
      </c>
    </row>
    <row r="191" spans="1:4">
      <c r="A191" s="206" t="s">
        <v>944</v>
      </c>
      <c r="B191" s="206" t="s">
        <v>679</v>
      </c>
      <c r="C191" s="206" t="s">
        <v>680</v>
      </c>
      <c r="D191" s="206">
        <v>0</v>
      </c>
    </row>
    <row r="192" spans="1:4">
      <c r="A192" s="206" t="s">
        <v>944</v>
      </c>
      <c r="B192" s="206" t="s">
        <v>681</v>
      </c>
      <c r="C192" s="206" t="s">
        <v>682</v>
      </c>
      <c r="D192" s="206">
        <v>0</v>
      </c>
    </row>
    <row r="193" spans="1:4">
      <c r="A193" s="206" t="s">
        <v>944</v>
      </c>
      <c r="B193" s="206" t="s">
        <v>683</v>
      </c>
      <c r="C193" s="206" t="s">
        <v>684</v>
      </c>
      <c r="D193" s="206">
        <v>0</v>
      </c>
    </row>
    <row r="194" spans="1:4">
      <c r="A194" s="206" t="s">
        <v>944</v>
      </c>
      <c r="B194" s="206" t="s">
        <v>685</v>
      </c>
      <c r="C194" s="206" t="s">
        <v>686</v>
      </c>
      <c r="D194" s="206">
        <v>0</v>
      </c>
    </row>
    <row r="195" spans="1:4">
      <c r="A195" s="206" t="s">
        <v>944</v>
      </c>
      <c r="B195" s="206" t="s">
        <v>687</v>
      </c>
      <c r="C195" s="206" t="s">
        <v>688</v>
      </c>
      <c r="D195" s="206">
        <v>0</v>
      </c>
    </row>
    <row r="196" spans="1:4">
      <c r="A196" s="206" t="s">
        <v>944</v>
      </c>
      <c r="B196" s="206" t="s">
        <v>689</v>
      </c>
      <c r="C196" s="206" t="s">
        <v>688</v>
      </c>
      <c r="D196" s="206">
        <v>0</v>
      </c>
    </row>
    <row r="197" spans="1:4">
      <c r="A197" s="206" t="s">
        <v>944</v>
      </c>
      <c r="B197" s="206" t="s">
        <v>690</v>
      </c>
      <c r="C197" s="206" t="s">
        <v>688</v>
      </c>
      <c r="D197" s="206">
        <v>0</v>
      </c>
    </row>
    <row r="198" spans="1:4">
      <c r="A198" s="206" t="s">
        <v>944</v>
      </c>
      <c r="B198" s="206" t="s">
        <v>691</v>
      </c>
      <c r="C198" s="206" t="s">
        <v>688</v>
      </c>
      <c r="D198" s="206">
        <v>0</v>
      </c>
    </row>
    <row r="199" spans="1:4">
      <c r="A199" s="206" t="s">
        <v>944</v>
      </c>
      <c r="B199" s="206" t="s">
        <v>692</v>
      </c>
      <c r="C199" s="206" t="s">
        <v>688</v>
      </c>
      <c r="D199" s="206">
        <v>0</v>
      </c>
    </row>
    <row r="200" spans="1:4">
      <c r="A200" s="206" t="s">
        <v>944</v>
      </c>
      <c r="B200" s="206" t="s">
        <v>693</v>
      </c>
      <c r="C200" s="206" t="s">
        <v>688</v>
      </c>
      <c r="D200" s="206">
        <v>0</v>
      </c>
    </row>
    <row r="201" spans="1:4">
      <c r="A201" s="206" t="s">
        <v>944</v>
      </c>
      <c r="B201" s="206" t="s">
        <v>694</v>
      </c>
      <c r="C201" s="206" t="s">
        <v>688</v>
      </c>
      <c r="D201" s="206">
        <v>0</v>
      </c>
    </row>
    <row r="202" spans="1:4">
      <c r="A202" s="206" t="s">
        <v>944</v>
      </c>
      <c r="B202" s="206" t="s">
        <v>695</v>
      </c>
      <c r="C202" s="206" t="s">
        <v>688</v>
      </c>
      <c r="D202" s="206">
        <v>0</v>
      </c>
    </row>
    <row r="203" spans="1:4">
      <c r="A203" s="206" t="s">
        <v>944</v>
      </c>
      <c r="B203" s="206" t="s">
        <v>696</v>
      </c>
      <c r="C203" s="206" t="s">
        <v>945</v>
      </c>
      <c r="D203" s="206">
        <v>0</v>
      </c>
    </row>
    <row r="204" spans="1:4">
      <c r="A204" s="206" t="s">
        <v>944</v>
      </c>
      <c r="B204" s="206" t="s">
        <v>698</v>
      </c>
      <c r="C204" s="206" t="s">
        <v>699</v>
      </c>
      <c r="D204" s="206">
        <v>0</v>
      </c>
    </row>
    <row r="205" spans="1:4">
      <c r="A205" s="206" t="s">
        <v>944</v>
      </c>
      <c r="B205" s="206" t="s">
        <v>700</v>
      </c>
      <c r="C205" s="206" t="s">
        <v>701</v>
      </c>
      <c r="D205" s="206">
        <v>0</v>
      </c>
    </row>
    <row r="206" spans="1:4">
      <c r="A206" s="206" t="s">
        <v>944</v>
      </c>
      <c r="B206" s="206" t="s">
        <v>946</v>
      </c>
      <c r="C206" s="206" t="s">
        <v>947</v>
      </c>
      <c r="D206" s="206">
        <v>40</v>
      </c>
    </row>
    <row r="207" spans="1:4">
      <c r="A207" s="206" t="s">
        <v>944</v>
      </c>
      <c r="B207" s="206" t="s">
        <v>948</v>
      </c>
      <c r="C207" s="206" t="s">
        <v>949</v>
      </c>
      <c r="D207" s="206">
        <v>0</v>
      </c>
    </row>
    <row r="208" spans="1:4">
      <c r="A208" s="206" t="s">
        <v>944</v>
      </c>
      <c r="B208" s="206" t="s">
        <v>950</v>
      </c>
      <c r="C208" s="206" t="s">
        <v>951</v>
      </c>
      <c r="D208" s="206">
        <v>0</v>
      </c>
    </row>
    <row r="209" spans="1:4">
      <c r="A209" s="206" t="s">
        <v>944</v>
      </c>
      <c r="B209" s="206" t="s">
        <v>952</v>
      </c>
      <c r="C209" s="206" t="s">
        <v>953</v>
      </c>
      <c r="D209" s="206">
        <v>0</v>
      </c>
    </row>
    <row r="210" spans="1:4">
      <c r="A210" s="206" t="s">
        <v>944</v>
      </c>
      <c r="B210" s="206" t="s">
        <v>954</v>
      </c>
      <c r="C210" s="206" t="s">
        <v>955</v>
      </c>
      <c r="D210" s="206">
        <v>0</v>
      </c>
    </row>
    <row r="211" spans="1:4">
      <c r="A211" s="206" t="s">
        <v>944</v>
      </c>
      <c r="B211" s="206" t="s">
        <v>956</v>
      </c>
      <c r="C211" s="206" t="s">
        <v>957</v>
      </c>
      <c r="D211" s="206">
        <v>0</v>
      </c>
    </row>
    <row r="212" spans="1:4">
      <c r="A212" s="206" t="s">
        <v>944</v>
      </c>
      <c r="B212" s="206" t="s">
        <v>958</v>
      </c>
      <c r="C212" s="206" t="s">
        <v>959</v>
      </c>
      <c r="D212" s="206">
        <v>0</v>
      </c>
    </row>
    <row r="213" spans="1:4">
      <c r="A213" s="206" t="s">
        <v>944</v>
      </c>
      <c r="B213" s="206" t="s">
        <v>728</v>
      </c>
      <c r="C213" s="206" t="s">
        <v>960</v>
      </c>
      <c r="D213" s="206">
        <v>0</v>
      </c>
    </row>
    <row r="214" spans="1:4">
      <c r="A214" s="206" t="s">
        <v>944</v>
      </c>
      <c r="B214" s="206" t="s">
        <v>961</v>
      </c>
      <c r="C214" s="206" t="s">
        <v>962</v>
      </c>
      <c r="D214" s="206">
        <v>0</v>
      </c>
    </row>
    <row r="215" spans="1:4">
      <c r="A215" s="206" t="s">
        <v>944</v>
      </c>
      <c r="B215" s="206" t="s">
        <v>730</v>
      </c>
      <c r="C215" s="206" t="s">
        <v>963</v>
      </c>
      <c r="D215" s="206">
        <v>0</v>
      </c>
    </row>
    <row r="216" spans="1:4">
      <c r="A216" s="206" t="s">
        <v>944</v>
      </c>
      <c r="B216" s="206" t="s">
        <v>790</v>
      </c>
      <c r="C216" s="206" t="s">
        <v>791</v>
      </c>
      <c r="D216" s="206">
        <v>0</v>
      </c>
    </row>
    <row r="217" spans="1:4">
      <c r="A217" s="206" t="s">
        <v>944</v>
      </c>
      <c r="B217" s="206" t="s">
        <v>964</v>
      </c>
      <c r="C217" s="206" t="s">
        <v>688</v>
      </c>
      <c r="D217" s="206">
        <v>0</v>
      </c>
    </row>
    <row r="218" spans="1:4">
      <c r="A218" s="206" t="s">
        <v>944</v>
      </c>
      <c r="B218" s="206" t="s">
        <v>965</v>
      </c>
      <c r="C218" s="206" t="s">
        <v>688</v>
      </c>
      <c r="D218" s="206">
        <v>0</v>
      </c>
    </row>
    <row r="219" spans="1:4">
      <c r="A219" s="206" t="s">
        <v>944</v>
      </c>
      <c r="B219" s="206" t="s">
        <v>966</v>
      </c>
      <c r="C219" s="206" t="s">
        <v>688</v>
      </c>
      <c r="D219" s="206">
        <v>0</v>
      </c>
    </row>
    <row r="220" spans="1:4">
      <c r="A220" s="206" t="s">
        <v>944</v>
      </c>
      <c r="B220" s="206" t="s">
        <v>967</v>
      </c>
      <c r="C220" s="206" t="s">
        <v>688</v>
      </c>
      <c r="D220" s="206">
        <v>0</v>
      </c>
    </row>
    <row r="221" spans="1:4">
      <c r="A221" s="206" t="s">
        <v>944</v>
      </c>
      <c r="B221" s="206" t="s">
        <v>968</v>
      </c>
      <c r="C221" s="206" t="s">
        <v>688</v>
      </c>
      <c r="D221" s="206">
        <v>0</v>
      </c>
    </row>
    <row r="222" spans="1:4">
      <c r="A222" s="206" t="s">
        <v>944</v>
      </c>
      <c r="B222" s="206" t="s">
        <v>969</v>
      </c>
      <c r="C222" s="206" t="s">
        <v>688</v>
      </c>
      <c r="D222" s="206">
        <v>0</v>
      </c>
    </row>
    <row r="223" spans="1:4">
      <c r="A223" s="206" t="s">
        <v>944</v>
      </c>
      <c r="B223" s="206" t="s">
        <v>970</v>
      </c>
      <c r="C223" s="206" t="s">
        <v>688</v>
      </c>
      <c r="D223" s="206">
        <v>0</v>
      </c>
    </row>
    <row r="224" spans="1:4">
      <c r="A224" s="206" t="s">
        <v>944</v>
      </c>
      <c r="B224" s="206" t="s">
        <v>971</v>
      </c>
      <c r="C224" s="206" t="s">
        <v>688</v>
      </c>
      <c r="D224" s="206">
        <v>0</v>
      </c>
    </row>
    <row r="225" spans="1:4">
      <c r="A225" s="206" t="s">
        <v>944</v>
      </c>
      <c r="B225" s="206" t="s">
        <v>972</v>
      </c>
      <c r="C225" s="206" t="s">
        <v>973</v>
      </c>
      <c r="D225" s="206">
        <v>0</v>
      </c>
    </row>
    <row r="226" spans="1:4">
      <c r="A226" s="206" t="s">
        <v>944</v>
      </c>
      <c r="B226" s="206" t="s">
        <v>803</v>
      </c>
      <c r="C226" s="206" t="s">
        <v>974</v>
      </c>
      <c r="D226" s="206">
        <v>0</v>
      </c>
    </row>
    <row r="227" spans="1:4">
      <c r="A227" s="206" t="s">
        <v>944</v>
      </c>
      <c r="B227" s="206" t="s">
        <v>805</v>
      </c>
      <c r="C227" s="206" t="s">
        <v>975</v>
      </c>
      <c r="D227" s="206">
        <v>0</v>
      </c>
    </row>
    <row r="228" spans="1:4">
      <c r="A228" s="206" t="s">
        <v>944</v>
      </c>
      <c r="B228" s="206" t="s">
        <v>976</v>
      </c>
      <c r="C228" s="206" t="s">
        <v>977</v>
      </c>
      <c r="D228" s="206">
        <v>9</v>
      </c>
    </row>
    <row r="229" spans="1:4">
      <c r="A229" s="206" t="s">
        <v>944</v>
      </c>
      <c r="B229" s="206" t="s">
        <v>978</v>
      </c>
      <c r="C229" s="206" t="s">
        <v>979</v>
      </c>
      <c r="D229" s="206">
        <v>0</v>
      </c>
    </row>
    <row r="230" spans="1:4">
      <c r="A230" s="206" t="s">
        <v>944</v>
      </c>
      <c r="B230" s="206" t="s">
        <v>980</v>
      </c>
      <c r="C230" s="206" t="s">
        <v>981</v>
      </c>
      <c r="D230" s="206">
        <v>0</v>
      </c>
    </row>
    <row r="231" spans="1:4">
      <c r="A231" s="206" t="s">
        <v>944</v>
      </c>
      <c r="B231" s="206" t="s">
        <v>982</v>
      </c>
      <c r="C231" s="206" t="s">
        <v>983</v>
      </c>
      <c r="D231" s="206">
        <v>0</v>
      </c>
    </row>
    <row r="232" spans="1:4">
      <c r="A232" s="206" t="s">
        <v>944</v>
      </c>
      <c r="B232" s="206" t="s">
        <v>827</v>
      </c>
      <c r="C232" s="206" t="s">
        <v>984</v>
      </c>
      <c r="D232" s="206">
        <v>0</v>
      </c>
    </row>
    <row r="233" spans="1:4">
      <c r="A233" s="206" t="s">
        <v>944</v>
      </c>
      <c r="B233" s="206" t="s">
        <v>985</v>
      </c>
      <c r="C233" s="206" t="s">
        <v>688</v>
      </c>
      <c r="D233" s="206">
        <v>0</v>
      </c>
    </row>
    <row r="234" spans="1:4">
      <c r="A234" s="206" t="s">
        <v>944</v>
      </c>
      <c r="B234" s="206" t="s">
        <v>986</v>
      </c>
      <c r="C234" s="206" t="s">
        <v>688</v>
      </c>
      <c r="D234" s="206">
        <v>0</v>
      </c>
    </row>
    <row r="235" spans="1:4">
      <c r="A235" s="206" t="s">
        <v>944</v>
      </c>
      <c r="B235" s="206" t="s">
        <v>987</v>
      </c>
      <c r="C235" s="206" t="s">
        <v>988</v>
      </c>
      <c r="D235" s="206">
        <v>0</v>
      </c>
    </row>
    <row r="236" spans="1:4">
      <c r="A236" s="206" t="s">
        <v>944</v>
      </c>
      <c r="B236" s="206" t="s">
        <v>839</v>
      </c>
      <c r="C236" s="206" t="s">
        <v>989</v>
      </c>
      <c r="D236" s="206">
        <v>0</v>
      </c>
    </row>
    <row r="237" spans="1:4">
      <c r="A237" s="206" t="s">
        <v>944</v>
      </c>
      <c r="B237" s="206" t="s">
        <v>841</v>
      </c>
      <c r="C237" s="206" t="s">
        <v>990</v>
      </c>
      <c r="D237" s="206">
        <v>0</v>
      </c>
    </row>
    <row r="238" spans="1:4">
      <c r="A238" s="206" t="s">
        <v>944</v>
      </c>
      <c r="B238" s="206" t="s">
        <v>991</v>
      </c>
      <c r="C238" s="206" t="s">
        <v>718</v>
      </c>
      <c r="D238" s="206">
        <v>39</v>
      </c>
    </row>
    <row r="239" spans="1:4">
      <c r="A239" s="206" t="s">
        <v>944</v>
      </c>
      <c r="B239" s="206" t="s">
        <v>992</v>
      </c>
      <c r="C239" s="206" t="s">
        <v>993</v>
      </c>
      <c r="D239" s="206">
        <v>40</v>
      </c>
    </row>
    <row r="240" spans="1:4">
      <c r="A240" s="206" t="s">
        <v>944</v>
      </c>
      <c r="B240" s="206" t="s">
        <v>994</v>
      </c>
      <c r="C240" s="206" t="s">
        <v>995</v>
      </c>
      <c r="D240" s="206">
        <v>9</v>
      </c>
    </row>
    <row r="241" spans="1:4">
      <c r="A241" s="206" t="s">
        <v>944</v>
      </c>
      <c r="B241" s="206" t="s">
        <v>996</v>
      </c>
      <c r="C241" s="206" t="s">
        <v>997</v>
      </c>
      <c r="D241" s="206">
        <v>88</v>
      </c>
    </row>
    <row r="242" spans="1:4">
      <c r="A242" s="206" t="s">
        <v>944</v>
      </c>
      <c r="B242" s="206" t="s">
        <v>998</v>
      </c>
      <c r="C242" s="206" t="s">
        <v>999</v>
      </c>
      <c r="D242" s="206">
        <v>0</v>
      </c>
    </row>
    <row r="243" spans="1:4">
      <c r="A243" s="206" t="s">
        <v>944</v>
      </c>
      <c r="B243" s="206" t="s">
        <v>1000</v>
      </c>
      <c r="C243" s="206" t="s">
        <v>1001</v>
      </c>
      <c r="D243" s="206">
        <v>0</v>
      </c>
    </row>
    <row r="244" spans="1:4">
      <c r="A244" s="206" t="s">
        <v>944</v>
      </c>
      <c r="B244" s="206" t="s">
        <v>1002</v>
      </c>
      <c r="C244" s="206" t="s">
        <v>1003</v>
      </c>
      <c r="D244" s="206">
        <v>0</v>
      </c>
    </row>
    <row r="245" spans="1:4">
      <c r="A245" s="206" t="s">
        <v>944</v>
      </c>
      <c r="B245" s="206" t="s">
        <v>1004</v>
      </c>
      <c r="C245" s="206" t="s">
        <v>1005</v>
      </c>
      <c r="D245" s="206">
        <v>0</v>
      </c>
    </row>
    <row r="246" spans="1:4">
      <c r="A246" s="206" t="s">
        <v>944</v>
      </c>
      <c r="B246" s="206" t="s">
        <v>1006</v>
      </c>
      <c r="C246" s="206" t="s">
        <v>733</v>
      </c>
      <c r="D246" s="206">
        <v>0</v>
      </c>
    </row>
    <row r="247" spans="1:4">
      <c r="A247" s="206" t="s">
        <v>944</v>
      </c>
      <c r="B247" s="206" t="s">
        <v>1007</v>
      </c>
      <c r="C247" s="206" t="s">
        <v>884</v>
      </c>
      <c r="D247" s="206">
        <v>0</v>
      </c>
    </row>
    <row r="248" spans="1:4">
      <c r="A248" s="206" t="s">
        <v>944</v>
      </c>
      <c r="B248" s="206" t="s">
        <v>1008</v>
      </c>
      <c r="C248" s="206" t="s">
        <v>886</v>
      </c>
      <c r="D248" s="206">
        <v>0</v>
      </c>
    </row>
    <row r="249" spans="1:4">
      <c r="A249" s="206" t="s">
        <v>944</v>
      </c>
      <c r="B249" s="206" t="s">
        <v>1009</v>
      </c>
      <c r="C249" s="206" t="s">
        <v>1010</v>
      </c>
      <c r="D249" s="206">
        <v>0</v>
      </c>
    </row>
    <row r="250" spans="1:4">
      <c r="A250" s="206" t="s">
        <v>944</v>
      </c>
      <c r="B250" s="206" t="s">
        <v>847</v>
      </c>
      <c r="C250" s="206" t="s">
        <v>688</v>
      </c>
      <c r="D250" s="206">
        <v>0</v>
      </c>
    </row>
    <row r="251" spans="1:4">
      <c r="A251" s="206" t="s">
        <v>944</v>
      </c>
      <c r="B251" s="206" t="s">
        <v>849</v>
      </c>
      <c r="C251" s="206" t="s">
        <v>688</v>
      </c>
      <c r="D251" s="206">
        <v>0</v>
      </c>
    </row>
    <row r="252" spans="1:4">
      <c r="A252" s="206" t="s">
        <v>944</v>
      </c>
      <c r="B252" s="206" t="s">
        <v>851</v>
      </c>
      <c r="C252" s="206" t="s">
        <v>688</v>
      </c>
      <c r="D252" s="206">
        <v>0</v>
      </c>
    </row>
    <row r="253" spans="1:4">
      <c r="A253" s="206" t="s">
        <v>944</v>
      </c>
      <c r="B253" s="206" t="s">
        <v>857</v>
      </c>
      <c r="C253" s="206" t="s">
        <v>1011</v>
      </c>
      <c r="D253" s="206">
        <v>0</v>
      </c>
    </row>
    <row r="254" spans="1:4">
      <c r="A254" s="206" t="s">
        <v>944</v>
      </c>
      <c r="B254" s="206" t="s">
        <v>859</v>
      </c>
      <c r="C254" s="206" t="s">
        <v>1012</v>
      </c>
      <c r="D254" s="206">
        <v>0</v>
      </c>
    </row>
    <row r="255" spans="1:4">
      <c r="A255" s="206" t="s">
        <v>944</v>
      </c>
      <c r="B255" s="206" t="s">
        <v>1013</v>
      </c>
      <c r="C255" s="206" t="s">
        <v>1014</v>
      </c>
      <c r="D255" s="206">
        <v>0</v>
      </c>
    </row>
    <row r="256" spans="1:4">
      <c r="A256" s="206" t="s">
        <v>944</v>
      </c>
      <c r="B256" s="206" t="s">
        <v>1015</v>
      </c>
      <c r="C256" s="206" t="s">
        <v>703</v>
      </c>
      <c r="D256" s="211" t="s">
        <v>3</v>
      </c>
    </row>
    <row r="257" spans="1:4">
      <c r="A257" s="206" t="s">
        <v>944</v>
      </c>
      <c r="B257" s="206" t="s">
        <v>1016</v>
      </c>
      <c r="C257" s="206" t="s">
        <v>705</v>
      </c>
      <c r="D257" s="211" t="s">
        <v>1</v>
      </c>
    </row>
    <row r="258" spans="1:4">
      <c r="A258" s="206" t="s">
        <v>944</v>
      </c>
      <c r="B258" s="206" t="s">
        <v>1017</v>
      </c>
      <c r="C258" s="206" t="s">
        <v>707</v>
      </c>
      <c r="D258" s="211"/>
    </row>
    <row r="259" spans="1:4">
      <c r="A259" s="206" t="s">
        <v>944</v>
      </c>
      <c r="B259" s="206" t="s">
        <v>1018</v>
      </c>
      <c r="C259" s="206" t="s">
        <v>709</v>
      </c>
      <c r="D259" s="211"/>
    </row>
    <row r="260" spans="1:4">
      <c r="A260" s="206" t="s">
        <v>944</v>
      </c>
      <c r="B260" s="206" t="s">
        <v>1019</v>
      </c>
      <c r="C260" s="206" t="s">
        <v>888</v>
      </c>
      <c r="D260" s="206">
        <v>0</v>
      </c>
    </row>
    <row r="261" spans="1:4">
      <c r="A261" s="206" t="s">
        <v>944</v>
      </c>
      <c r="B261" s="206" t="s">
        <v>1020</v>
      </c>
      <c r="C261" s="206" t="s">
        <v>713</v>
      </c>
      <c r="D261" s="211"/>
    </row>
    <row r="262" spans="1:4">
      <c r="A262" s="206" t="s">
        <v>944</v>
      </c>
      <c r="B262" s="206" t="s">
        <v>1021</v>
      </c>
      <c r="C262" s="206" t="s">
        <v>1022</v>
      </c>
      <c r="D262" s="206">
        <v>0</v>
      </c>
    </row>
    <row r="263" spans="1:4">
      <c r="A263" s="206" t="s">
        <v>944</v>
      </c>
      <c r="B263" s="206" t="s">
        <v>1023</v>
      </c>
      <c r="C263" s="206" t="s">
        <v>1209</v>
      </c>
      <c r="D263" s="206">
        <v>0</v>
      </c>
    </row>
    <row r="264" spans="1:4">
      <c r="A264" s="206" t="s">
        <v>944</v>
      </c>
      <c r="B264" s="206" t="s">
        <v>1024</v>
      </c>
      <c r="C264" s="206" t="s">
        <v>1025</v>
      </c>
      <c r="D264" s="206">
        <v>88</v>
      </c>
    </row>
    <row r="265" spans="1:4">
      <c r="A265" s="206" t="s">
        <v>944</v>
      </c>
      <c r="B265" s="206" t="s">
        <v>1026</v>
      </c>
      <c r="C265" s="206" t="s">
        <v>1027</v>
      </c>
      <c r="D265" s="206">
        <v>0</v>
      </c>
    </row>
    <row r="266" spans="1:4">
      <c r="A266" s="206" t="s">
        <v>944</v>
      </c>
      <c r="B266" s="206" t="s">
        <v>1028</v>
      </c>
      <c r="C266" s="206" t="s">
        <v>1029</v>
      </c>
      <c r="D266" s="206">
        <v>88</v>
      </c>
    </row>
    <row r="267" spans="1:4">
      <c r="A267" s="206" t="s">
        <v>944</v>
      </c>
      <c r="B267" s="206" t="s">
        <v>1030</v>
      </c>
      <c r="C267" s="206" t="s">
        <v>1031</v>
      </c>
      <c r="D267" s="206">
        <v>0</v>
      </c>
    </row>
    <row r="268" spans="1:4">
      <c r="A268" s="206" t="s">
        <v>944</v>
      </c>
      <c r="B268" s="206" t="s">
        <v>1032</v>
      </c>
      <c r="C268" s="206" t="s">
        <v>1033</v>
      </c>
      <c r="D268" s="211"/>
    </row>
    <row r="269" spans="1:4">
      <c r="A269" s="206" t="s">
        <v>944</v>
      </c>
      <c r="B269" s="206" t="s">
        <v>1034</v>
      </c>
      <c r="C269" s="206" t="s">
        <v>1210</v>
      </c>
      <c r="D269" s="206">
        <v>0</v>
      </c>
    </row>
    <row r="270" spans="1:4">
      <c r="A270" s="206" t="s">
        <v>944</v>
      </c>
      <c r="B270" s="206" t="s">
        <v>1035</v>
      </c>
      <c r="C270" s="206" t="s">
        <v>1036</v>
      </c>
      <c r="D270" s="206">
        <v>0</v>
      </c>
    </row>
    <row r="271" spans="1:4">
      <c r="A271" s="206" t="s">
        <v>944</v>
      </c>
      <c r="B271" s="206" t="s">
        <v>1037</v>
      </c>
      <c r="C271" s="206" t="s">
        <v>1038</v>
      </c>
      <c r="D271" s="206">
        <v>0</v>
      </c>
    </row>
    <row r="272" spans="1:4">
      <c r="A272" s="206" t="s">
        <v>944</v>
      </c>
      <c r="B272" s="206" t="s">
        <v>1039</v>
      </c>
      <c r="C272" s="206" t="s">
        <v>1040</v>
      </c>
      <c r="D272" s="206">
        <v>0</v>
      </c>
    </row>
    <row r="273" spans="1:4">
      <c r="A273" s="206" t="s">
        <v>944</v>
      </c>
      <c r="B273" s="206" t="s">
        <v>1041</v>
      </c>
      <c r="C273" s="206" t="s">
        <v>1211</v>
      </c>
      <c r="D273" s="206">
        <v>0</v>
      </c>
    </row>
    <row r="274" spans="1:4">
      <c r="A274" s="206" t="s">
        <v>944</v>
      </c>
      <c r="B274" s="206" t="s">
        <v>1042</v>
      </c>
      <c r="C274" s="206" t="s">
        <v>1043</v>
      </c>
      <c r="D274" s="206">
        <v>0</v>
      </c>
    </row>
    <row r="275" spans="1:4">
      <c r="A275" s="206" t="s">
        <v>944</v>
      </c>
      <c r="B275" s="206" t="s">
        <v>1044</v>
      </c>
      <c r="C275" s="206" t="s">
        <v>1045</v>
      </c>
      <c r="D275" s="206">
        <v>0</v>
      </c>
    </row>
    <row r="276" spans="1:4">
      <c r="A276" s="206" t="s">
        <v>1046</v>
      </c>
      <c r="B276" s="206" t="s">
        <v>659</v>
      </c>
      <c r="C276" s="206" t="s">
        <v>660</v>
      </c>
      <c r="D276" s="211"/>
    </row>
    <row r="277" spans="1:4">
      <c r="A277" s="206" t="s">
        <v>1046</v>
      </c>
      <c r="B277" s="206" t="s">
        <v>661</v>
      </c>
      <c r="C277" s="206" t="s">
        <v>662</v>
      </c>
      <c r="D277" s="211"/>
    </row>
    <row r="278" spans="1:4">
      <c r="A278" s="206" t="s">
        <v>1046</v>
      </c>
      <c r="B278" s="206" t="s">
        <v>663</v>
      </c>
      <c r="C278" s="206" t="s">
        <v>664</v>
      </c>
      <c r="D278" s="211"/>
    </row>
    <row r="279" spans="1:4">
      <c r="A279" s="206" t="s">
        <v>1046</v>
      </c>
      <c r="B279" s="206" t="s">
        <v>740</v>
      </c>
      <c r="C279" s="206" t="s">
        <v>741</v>
      </c>
      <c r="D279" s="206">
        <v>36</v>
      </c>
    </row>
    <row r="280" spans="1:4">
      <c r="A280" s="206" t="s">
        <v>1046</v>
      </c>
      <c r="B280" s="206" t="s">
        <v>742</v>
      </c>
      <c r="C280" s="206" t="s">
        <v>743</v>
      </c>
      <c r="D280" s="206">
        <v>0</v>
      </c>
    </row>
    <row r="281" spans="1:4">
      <c r="A281" s="206" t="s">
        <v>1046</v>
      </c>
      <c r="B281" s="206" t="s">
        <v>744</v>
      </c>
      <c r="C281" s="206" t="s">
        <v>745</v>
      </c>
      <c r="D281" s="206">
        <v>0</v>
      </c>
    </row>
    <row r="282" spans="1:4">
      <c r="A282" s="206" t="s">
        <v>1046</v>
      </c>
      <c r="B282" s="206" t="s">
        <v>746</v>
      </c>
      <c r="C282" s="206" t="s">
        <v>747</v>
      </c>
      <c r="D282" s="206">
        <v>0</v>
      </c>
    </row>
    <row r="283" spans="1:4">
      <c r="A283" s="206" t="s">
        <v>1046</v>
      </c>
      <c r="B283" s="206" t="s">
        <v>748</v>
      </c>
      <c r="C283" s="206" t="s">
        <v>749</v>
      </c>
      <c r="D283" s="206">
        <v>0</v>
      </c>
    </row>
    <row r="284" spans="1:4">
      <c r="A284" s="206" t="s">
        <v>1046</v>
      </c>
      <c r="B284" s="206" t="s">
        <v>750</v>
      </c>
      <c r="C284" s="206" t="s">
        <v>751</v>
      </c>
      <c r="D284" s="206">
        <v>0</v>
      </c>
    </row>
    <row r="285" spans="1:4">
      <c r="A285" s="206" t="s">
        <v>1046</v>
      </c>
      <c r="B285" s="206" t="s">
        <v>752</v>
      </c>
      <c r="C285" s="206" t="s">
        <v>753</v>
      </c>
      <c r="D285" s="206">
        <v>0</v>
      </c>
    </row>
    <row r="286" spans="1:4">
      <c r="A286" s="206" t="s">
        <v>1046</v>
      </c>
      <c r="B286" s="206" t="s">
        <v>754</v>
      </c>
      <c r="C286" s="206" t="s">
        <v>755</v>
      </c>
      <c r="D286" s="206">
        <v>0</v>
      </c>
    </row>
    <row r="287" spans="1:4">
      <c r="A287" s="206" t="s">
        <v>1046</v>
      </c>
      <c r="B287" s="206" t="s">
        <v>756</v>
      </c>
      <c r="C287" s="206" t="s">
        <v>757</v>
      </c>
      <c r="D287" s="206">
        <v>0</v>
      </c>
    </row>
    <row r="288" spans="1:4">
      <c r="A288" s="206" t="s">
        <v>1046</v>
      </c>
      <c r="B288" s="206" t="s">
        <v>685</v>
      </c>
      <c r="C288" s="206" t="s">
        <v>686</v>
      </c>
      <c r="D288" s="206">
        <v>0</v>
      </c>
    </row>
    <row r="289" spans="1:4">
      <c r="A289" s="206" t="s">
        <v>1046</v>
      </c>
      <c r="B289" s="206" t="s">
        <v>758</v>
      </c>
      <c r="C289" s="206" t="s">
        <v>759</v>
      </c>
      <c r="D289" s="206">
        <v>0</v>
      </c>
    </row>
    <row r="290" spans="1:4">
      <c r="A290" s="206" t="s">
        <v>1046</v>
      </c>
      <c r="B290" s="206" t="s">
        <v>760</v>
      </c>
      <c r="C290" s="206" t="s">
        <v>688</v>
      </c>
      <c r="D290" s="206">
        <v>0</v>
      </c>
    </row>
    <row r="291" spans="1:4">
      <c r="A291" s="206" t="s">
        <v>1046</v>
      </c>
      <c r="B291" s="206" t="s">
        <v>761</v>
      </c>
      <c r="C291" s="206" t="s">
        <v>688</v>
      </c>
      <c r="D291" s="206">
        <v>0</v>
      </c>
    </row>
    <row r="292" spans="1:4">
      <c r="A292" s="206" t="s">
        <v>1046</v>
      </c>
      <c r="B292" s="206" t="s">
        <v>762</v>
      </c>
      <c r="C292" s="206" t="s">
        <v>688</v>
      </c>
      <c r="D292" s="206">
        <v>0</v>
      </c>
    </row>
    <row r="293" spans="1:4">
      <c r="A293" s="206" t="s">
        <v>1046</v>
      </c>
      <c r="B293" s="206" t="s">
        <v>763</v>
      </c>
      <c r="C293" s="206" t="s">
        <v>688</v>
      </c>
      <c r="D293" s="206">
        <v>0</v>
      </c>
    </row>
    <row r="294" spans="1:4">
      <c r="A294" s="206" t="s">
        <v>1046</v>
      </c>
      <c r="B294" s="206" t="s">
        <v>764</v>
      </c>
      <c r="C294" s="206" t="s">
        <v>688</v>
      </c>
      <c r="D294" s="206">
        <v>0</v>
      </c>
    </row>
    <row r="295" spans="1:4">
      <c r="A295" s="206" t="s">
        <v>1046</v>
      </c>
      <c r="B295" s="206" t="s">
        <v>765</v>
      </c>
      <c r="C295" s="206" t="s">
        <v>688</v>
      </c>
      <c r="D295" s="206">
        <v>0</v>
      </c>
    </row>
    <row r="296" spans="1:4">
      <c r="A296" s="206" t="s">
        <v>1046</v>
      </c>
      <c r="B296" s="206" t="s">
        <v>766</v>
      </c>
      <c r="C296" s="206" t="s">
        <v>688</v>
      </c>
      <c r="D296" s="206">
        <v>0</v>
      </c>
    </row>
    <row r="297" spans="1:4">
      <c r="A297" s="206" t="s">
        <v>1046</v>
      </c>
      <c r="B297" s="206" t="s">
        <v>767</v>
      </c>
      <c r="C297" s="206" t="s">
        <v>688</v>
      </c>
      <c r="D297" s="206">
        <v>0</v>
      </c>
    </row>
    <row r="298" spans="1:4">
      <c r="A298" s="206" t="s">
        <v>1046</v>
      </c>
      <c r="B298" s="206" t="s">
        <v>698</v>
      </c>
      <c r="C298" s="206" t="s">
        <v>768</v>
      </c>
      <c r="D298" s="206">
        <v>0</v>
      </c>
    </row>
    <row r="299" spans="1:4">
      <c r="A299" s="206" t="s">
        <v>1046</v>
      </c>
      <c r="B299" s="206" t="s">
        <v>700</v>
      </c>
      <c r="C299" s="206" t="s">
        <v>1047</v>
      </c>
      <c r="D299" s="206">
        <v>0</v>
      </c>
    </row>
    <row r="300" spans="1:4">
      <c r="A300" s="206" t="s">
        <v>1046</v>
      </c>
      <c r="B300" s="206" t="s">
        <v>770</v>
      </c>
      <c r="C300" s="206" t="s">
        <v>1048</v>
      </c>
      <c r="D300" s="206">
        <v>0</v>
      </c>
    </row>
    <row r="301" spans="1:4">
      <c r="A301" s="206" t="s">
        <v>1046</v>
      </c>
      <c r="B301" s="206" t="s">
        <v>772</v>
      </c>
      <c r="C301" s="206" t="s">
        <v>1049</v>
      </c>
      <c r="D301" s="206">
        <v>28</v>
      </c>
    </row>
    <row r="302" spans="1:4">
      <c r="A302" s="206" t="s">
        <v>1046</v>
      </c>
      <c r="B302" s="206" t="s">
        <v>774</v>
      </c>
      <c r="C302" s="206" t="s">
        <v>775</v>
      </c>
      <c r="D302" s="206">
        <v>0</v>
      </c>
    </row>
    <row r="303" spans="1:4">
      <c r="A303" s="206" t="s">
        <v>1046</v>
      </c>
      <c r="B303" s="206" t="s">
        <v>776</v>
      </c>
      <c r="C303" s="206" t="s">
        <v>777</v>
      </c>
      <c r="D303" s="206">
        <v>0</v>
      </c>
    </row>
    <row r="304" spans="1:4">
      <c r="A304" s="206" t="s">
        <v>1046</v>
      </c>
      <c r="B304" s="206" t="s">
        <v>778</v>
      </c>
      <c r="C304" s="206" t="s">
        <v>779</v>
      </c>
      <c r="D304" s="206">
        <v>0</v>
      </c>
    </row>
    <row r="305" spans="1:4">
      <c r="A305" s="206" t="s">
        <v>1046</v>
      </c>
      <c r="B305" s="206" t="s">
        <v>780</v>
      </c>
      <c r="C305" s="206" t="s">
        <v>781</v>
      </c>
      <c r="D305" s="206">
        <v>0</v>
      </c>
    </row>
    <row r="306" spans="1:4">
      <c r="A306" s="206" t="s">
        <v>1046</v>
      </c>
      <c r="B306" s="206" t="s">
        <v>782</v>
      </c>
      <c r="C306" s="206" t="s">
        <v>783</v>
      </c>
      <c r="D306" s="206">
        <v>0</v>
      </c>
    </row>
    <row r="307" spans="1:4">
      <c r="A307" s="206" t="s">
        <v>1046</v>
      </c>
      <c r="B307" s="206" t="s">
        <v>784</v>
      </c>
      <c r="C307" s="206" t="s">
        <v>785</v>
      </c>
      <c r="D307" s="206">
        <v>0</v>
      </c>
    </row>
    <row r="308" spans="1:4">
      <c r="A308" s="206" t="s">
        <v>1046</v>
      </c>
      <c r="B308" s="206" t="s">
        <v>790</v>
      </c>
      <c r="C308" s="206" t="s">
        <v>1050</v>
      </c>
      <c r="D308" s="206">
        <v>0</v>
      </c>
    </row>
    <row r="309" spans="1:4">
      <c r="A309" s="206" t="s">
        <v>1046</v>
      </c>
      <c r="B309" s="206" t="s">
        <v>792</v>
      </c>
      <c r="C309" s="206" t="s">
        <v>1051</v>
      </c>
      <c r="D309" s="206">
        <v>0</v>
      </c>
    </row>
    <row r="310" spans="1:4">
      <c r="A310" s="206" t="s">
        <v>1046</v>
      </c>
      <c r="B310" s="206" t="s">
        <v>794</v>
      </c>
      <c r="C310" s="206" t="s">
        <v>688</v>
      </c>
      <c r="D310" s="206">
        <v>0</v>
      </c>
    </row>
    <row r="311" spans="1:4">
      <c r="A311" s="206" t="s">
        <v>1046</v>
      </c>
      <c r="B311" s="206" t="s">
        <v>796</v>
      </c>
      <c r="C311" s="206" t="s">
        <v>688</v>
      </c>
      <c r="D311" s="206">
        <v>0</v>
      </c>
    </row>
    <row r="312" spans="1:4">
      <c r="A312" s="206" t="s">
        <v>1046</v>
      </c>
      <c r="B312" s="206" t="s">
        <v>797</v>
      </c>
      <c r="C312" s="206" t="s">
        <v>688</v>
      </c>
      <c r="D312" s="206">
        <v>0</v>
      </c>
    </row>
    <row r="313" spans="1:4">
      <c r="A313" s="206" t="s">
        <v>1046</v>
      </c>
      <c r="B313" s="206" t="s">
        <v>798</v>
      </c>
      <c r="C313" s="206" t="s">
        <v>688</v>
      </c>
      <c r="D313" s="206">
        <v>0</v>
      </c>
    </row>
    <row r="314" spans="1:4">
      <c r="A314" s="206" t="s">
        <v>1046</v>
      </c>
      <c r="B314" s="206" t="s">
        <v>799</v>
      </c>
      <c r="C314" s="206" t="s">
        <v>688</v>
      </c>
      <c r="D314" s="206">
        <v>0</v>
      </c>
    </row>
    <row r="315" spans="1:4">
      <c r="A315" s="206" t="s">
        <v>1046</v>
      </c>
      <c r="B315" s="206" t="s">
        <v>800</v>
      </c>
      <c r="C315" s="206" t="s">
        <v>688</v>
      </c>
      <c r="D315" s="206">
        <v>0</v>
      </c>
    </row>
    <row r="316" spans="1:4">
      <c r="A316" s="206" t="s">
        <v>1046</v>
      </c>
      <c r="B316" s="206" t="s">
        <v>803</v>
      </c>
      <c r="C316" s="206" t="s">
        <v>1052</v>
      </c>
      <c r="D316" s="206">
        <v>0</v>
      </c>
    </row>
    <row r="317" spans="1:4">
      <c r="A317" s="206" t="s">
        <v>1046</v>
      </c>
      <c r="B317" s="206" t="s">
        <v>805</v>
      </c>
      <c r="C317" s="206" t="s">
        <v>1053</v>
      </c>
      <c r="D317" s="206">
        <v>0</v>
      </c>
    </row>
    <row r="318" spans="1:4">
      <c r="A318" s="206" t="s">
        <v>1046</v>
      </c>
      <c r="B318" s="206" t="s">
        <v>807</v>
      </c>
      <c r="C318" s="206" t="s">
        <v>1054</v>
      </c>
      <c r="D318" s="206">
        <v>0</v>
      </c>
    </row>
    <row r="319" spans="1:4">
      <c r="A319" s="206" t="s">
        <v>1046</v>
      </c>
      <c r="B319" s="206" t="s">
        <v>1055</v>
      </c>
      <c r="C319" s="206" t="s">
        <v>873</v>
      </c>
      <c r="D319" s="206">
        <v>36</v>
      </c>
    </row>
    <row r="320" spans="1:4">
      <c r="A320" s="206" t="s">
        <v>1046</v>
      </c>
      <c r="B320" s="206" t="s">
        <v>1056</v>
      </c>
      <c r="C320" s="206" t="s">
        <v>875</v>
      </c>
      <c r="D320" s="206">
        <v>28</v>
      </c>
    </row>
    <row r="321" spans="1:4">
      <c r="A321" s="206" t="s">
        <v>1046</v>
      </c>
      <c r="B321" s="206" t="s">
        <v>1057</v>
      </c>
      <c r="C321" s="206" t="s">
        <v>1058</v>
      </c>
      <c r="D321" s="206">
        <v>64</v>
      </c>
    </row>
    <row r="322" spans="1:4">
      <c r="A322" s="206" t="s">
        <v>1046</v>
      </c>
      <c r="B322" s="206" t="s">
        <v>1059</v>
      </c>
      <c r="C322" s="206" t="s">
        <v>733</v>
      </c>
      <c r="D322" s="206">
        <v>0</v>
      </c>
    </row>
    <row r="323" spans="1:4">
      <c r="A323" s="206" t="s">
        <v>1046</v>
      </c>
      <c r="B323" s="206" t="s">
        <v>1060</v>
      </c>
      <c r="C323" s="206" t="s">
        <v>884</v>
      </c>
      <c r="D323" s="206">
        <v>0</v>
      </c>
    </row>
    <row r="324" spans="1:4">
      <c r="A324" s="206" t="s">
        <v>1046</v>
      </c>
      <c r="B324" s="206" t="s">
        <v>1061</v>
      </c>
      <c r="C324" s="206" t="s">
        <v>1062</v>
      </c>
      <c r="D324" s="206">
        <v>0</v>
      </c>
    </row>
    <row r="325" spans="1:4">
      <c r="A325" s="206" t="s">
        <v>1046</v>
      </c>
      <c r="B325" s="206" t="s">
        <v>1063</v>
      </c>
      <c r="C325" s="206" t="s">
        <v>892</v>
      </c>
      <c r="D325" s="206">
        <v>0</v>
      </c>
    </row>
    <row r="326" spans="1:4">
      <c r="A326" s="206" t="s">
        <v>1046</v>
      </c>
      <c r="B326" s="206" t="s">
        <v>1064</v>
      </c>
      <c r="C326" s="206" t="s">
        <v>894</v>
      </c>
      <c r="D326" s="206">
        <v>0</v>
      </c>
    </row>
    <row r="327" spans="1:4">
      <c r="A327" s="206" t="s">
        <v>1046</v>
      </c>
      <c r="B327" s="206" t="s">
        <v>1065</v>
      </c>
      <c r="C327" s="206" t="s">
        <v>1066</v>
      </c>
      <c r="D327" s="206">
        <v>0</v>
      </c>
    </row>
    <row r="328" spans="1:4">
      <c r="A328" s="206" t="s">
        <v>1046</v>
      </c>
      <c r="B328" s="206" t="s">
        <v>978</v>
      </c>
      <c r="C328" s="206" t="s">
        <v>1067</v>
      </c>
      <c r="D328" s="206">
        <v>0</v>
      </c>
    </row>
    <row r="329" spans="1:4">
      <c r="A329" s="206" t="s">
        <v>1046</v>
      </c>
      <c r="B329" s="206" t="s">
        <v>980</v>
      </c>
      <c r="C329" s="206" t="s">
        <v>1068</v>
      </c>
      <c r="D329" s="206">
        <v>0</v>
      </c>
    </row>
    <row r="330" spans="1:4">
      <c r="A330" s="206" t="s">
        <v>1046</v>
      </c>
      <c r="B330" s="206" t="s">
        <v>982</v>
      </c>
      <c r="C330" s="206" t="s">
        <v>1068</v>
      </c>
      <c r="D330" s="206">
        <v>0</v>
      </c>
    </row>
    <row r="331" spans="1:4">
      <c r="A331" s="206" t="s">
        <v>1046</v>
      </c>
      <c r="B331" s="206" t="s">
        <v>827</v>
      </c>
      <c r="C331" s="206" t="s">
        <v>1069</v>
      </c>
      <c r="D331" s="206">
        <v>0</v>
      </c>
    </row>
    <row r="332" spans="1:4">
      <c r="A332" s="206" t="s">
        <v>1046</v>
      </c>
      <c r="B332" s="206" t="s">
        <v>829</v>
      </c>
      <c r="C332" s="206" t="s">
        <v>1070</v>
      </c>
      <c r="D332" s="206">
        <v>0</v>
      </c>
    </row>
    <row r="333" spans="1:4">
      <c r="A333" s="206" t="s">
        <v>1046</v>
      </c>
      <c r="B333" s="206" t="s">
        <v>1071</v>
      </c>
      <c r="C333" s="206" t="s">
        <v>703</v>
      </c>
      <c r="D333" s="211" t="s">
        <v>3</v>
      </c>
    </row>
    <row r="334" spans="1:4">
      <c r="A334" s="206" t="s">
        <v>1046</v>
      </c>
      <c r="B334" s="206" t="s">
        <v>1072</v>
      </c>
      <c r="C334" s="206" t="s">
        <v>705</v>
      </c>
      <c r="D334" s="211" t="s">
        <v>1</v>
      </c>
    </row>
    <row r="335" spans="1:4">
      <c r="A335" s="206" t="s">
        <v>1046</v>
      </c>
      <c r="B335" s="206" t="s">
        <v>1073</v>
      </c>
      <c r="C335" s="206" t="s">
        <v>707</v>
      </c>
      <c r="D335" s="211"/>
    </row>
    <row r="336" spans="1:4">
      <c r="A336" s="206" t="s">
        <v>1046</v>
      </c>
      <c r="B336" s="206" t="s">
        <v>1074</v>
      </c>
      <c r="C336" s="206" t="s">
        <v>709</v>
      </c>
      <c r="D336" s="211"/>
    </row>
    <row r="337" spans="1:4">
      <c r="A337" s="206" t="s">
        <v>1046</v>
      </c>
      <c r="B337" s="206" t="s">
        <v>1075</v>
      </c>
      <c r="C337" s="206" t="s">
        <v>1003</v>
      </c>
      <c r="D337" s="206">
        <v>0</v>
      </c>
    </row>
    <row r="338" spans="1:4">
      <c r="A338" s="206" t="s">
        <v>1046</v>
      </c>
      <c r="B338" s="206" t="s">
        <v>1076</v>
      </c>
      <c r="C338" s="206" t="s">
        <v>713</v>
      </c>
      <c r="D338" s="211"/>
    </row>
    <row r="339" spans="1:4">
      <c r="A339" s="206" t="s">
        <v>1046</v>
      </c>
      <c r="B339" s="206" t="s">
        <v>1077</v>
      </c>
      <c r="C339" s="206" t="s">
        <v>896</v>
      </c>
      <c r="D339" s="206">
        <v>0</v>
      </c>
    </row>
    <row r="340" spans="1:4">
      <c r="A340" s="206" t="s">
        <v>1046</v>
      </c>
      <c r="B340" s="206" t="s">
        <v>1078</v>
      </c>
      <c r="C340" s="206" t="s">
        <v>1212</v>
      </c>
      <c r="D340" s="206">
        <v>0</v>
      </c>
    </row>
    <row r="341" spans="1:4">
      <c r="A341" s="206" t="s">
        <v>1046</v>
      </c>
      <c r="B341" s="206" t="s">
        <v>1079</v>
      </c>
      <c r="C341" s="206" t="s">
        <v>1080</v>
      </c>
      <c r="D341" s="206">
        <v>64</v>
      </c>
    </row>
    <row r="342" spans="1:4">
      <c r="A342" s="206" t="s">
        <v>1046</v>
      </c>
      <c r="B342" s="206" t="s">
        <v>1081</v>
      </c>
      <c r="C342" s="206" t="s">
        <v>1082</v>
      </c>
      <c r="D342" s="206">
        <v>0</v>
      </c>
    </row>
    <row r="343" spans="1:4">
      <c r="A343" s="206" t="s">
        <v>1046</v>
      </c>
      <c r="B343" s="206" t="s">
        <v>1083</v>
      </c>
      <c r="C343" s="206" t="s">
        <v>1084</v>
      </c>
      <c r="D343" s="206">
        <v>64</v>
      </c>
    </row>
    <row r="344" spans="1:4">
      <c r="A344" s="206" t="s">
        <v>1046</v>
      </c>
      <c r="B344" s="206" t="s">
        <v>1085</v>
      </c>
      <c r="C344" s="206" t="s">
        <v>1086</v>
      </c>
      <c r="D344" s="206">
        <v>0</v>
      </c>
    </row>
    <row r="345" spans="1:4">
      <c r="A345" s="206" t="s">
        <v>1046</v>
      </c>
      <c r="B345" s="206" t="s">
        <v>1087</v>
      </c>
      <c r="C345" s="206" t="s">
        <v>1088</v>
      </c>
      <c r="D345" s="211"/>
    </row>
    <row r="346" spans="1:4">
      <c r="A346" s="206" t="s">
        <v>1046</v>
      </c>
      <c r="B346" s="206" t="s">
        <v>1089</v>
      </c>
      <c r="C346" s="206" t="s">
        <v>1213</v>
      </c>
      <c r="D346" s="206">
        <v>0</v>
      </c>
    </row>
    <row r="347" spans="1:4">
      <c r="A347" s="206" t="s">
        <v>1046</v>
      </c>
      <c r="B347" s="206" t="s">
        <v>1090</v>
      </c>
      <c r="C347" s="206" t="s">
        <v>1091</v>
      </c>
      <c r="D347" s="206">
        <v>0</v>
      </c>
    </row>
    <row r="348" spans="1:4">
      <c r="A348" s="206" t="s">
        <v>1046</v>
      </c>
      <c r="B348" s="206" t="s">
        <v>845</v>
      </c>
      <c r="C348" s="206" t="s">
        <v>1092</v>
      </c>
      <c r="D348" s="206">
        <v>0</v>
      </c>
    </row>
    <row r="349" spans="1:4">
      <c r="A349" s="206" t="s">
        <v>1046</v>
      </c>
      <c r="B349" s="206" t="s">
        <v>1093</v>
      </c>
      <c r="C349" s="206" t="s">
        <v>1094</v>
      </c>
      <c r="D349" s="206">
        <v>0</v>
      </c>
    </row>
    <row r="350" spans="1:4">
      <c r="A350" s="206" t="s">
        <v>1046</v>
      </c>
      <c r="B350" s="206" t="s">
        <v>1095</v>
      </c>
      <c r="C350" s="206" t="s">
        <v>1214</v>
      </c>
      <c r="D350" s="206">
        <v>0</v>
      </c>
    </row>
    <row r="351" spans="1:4">
      <c r="A351" s="206" t="s">
        <v>1046</v>
      </c>
      <c r="B351" s="206" t="s">
        <v>1096</v>
      </c>
      <c r="C351" s="206" t="s">
        <v>1097</v>
      </c>
      <c r="D351" s="206">
        <v>0</v>
      </c>
    </row>
    <row r="352" spans="1:4">
      <c r="A352" s="206" t="s">
        <v>1098</v>
      </c>
      <c r="B352" s="206" t="s">
        <v>659</v>
      </c>
      <c r="C352" s="206" t="s">
        <v>660</v>
      </c>
      <c r="D352" s="211"/>
    </row>
    <row r="353" spans="1:4">
      <c r="A353" s="206" t="s">
        <v>1098</v>
      </c>
      <c r="B353" s="206" t="s">
        <v>661</v>
      </c>
      <c r="C353" s="206" t="s">
        <v>662</v>
      </c>
      <c r="D353" s="211"/>
    </row>
    <row r="354" spans="1:4">
      <c r="A354" s="206" t="s">
        <v>1098</v>
      </c>
      <c r="B354" s="206" t="s">
        <v>663</v>
      </c>
      <c r="C354" s="206" t="s">
        <v>664</v>
      </c>
      <c r="D354" s="211"/>
    </row>
    <row r="355" spans="1:4">
      <c r="A355" s="206" t="s">
        <v>1098</v>
      </c>
      <c r="B355" s="206" t="s">
        <v>740</v>
      </c>
      <c r="C355" s="206" t="s">
        <v>1215</v>
      </c>
      <c r="D355" s="206">
        <v>55</v>
      </c>
    </row>
    <row r="356" spans="1:4">
      <c r="A356" s="206" t="s">
        <v>1098</v>
      </c>
      <c r="B356" s="206" t="s">
        <v>744</v>
      </c>
      <c r="C356" s="206" t="s">
        <v>745</v>
      </c>
      <c r="D356" s="206">
        <v>0</v>
      </c>
    </row>
    <row r="357" spans="1:4">
      <c r="A357" s="206" t="s">
        <v>1098</v>
      </c>
      <c r="B357" s="206" t="s">
        <v>746</v>
      </c>
      <c r="C357" s="206" t="s">
        <v>747</v>
      </c>
      <c r="D357" s="206">
        <v>0</v>
      </c>
    </row>
    <row r="358" spans="1:4">
      <c r="A358" s="206" t="s">
        <v>1098</v>
      </c>
      <c r="B358" s="206" t="s">
        <v>748</v>
      </c>
      <c r="C358" s="206" t="s">
        <v>749</v>
      </c>
      <c r="D358" s="206">
        <v>0</v>
      </c>
    </row>
    <row r="359" spans="1:4">
      <c r="A359" s="206" t="s">
        <v>1098</v>
      </c>
      <c r="B359" s="206" t="s">
        <v>750</v>
      </c>
      <c r="C359" s="206" t="s">
        <v>751</v>
      </c>
      <c r="D359" s="206">
        <v>0</v>
      </c>
    </row>
    <row r="360" spans="1:4">
      <c r="A360" s="206" t="s">
        <v>1098</v>
      </c>
      <c r="B360" s="206" t="s">
        <v>752</v>
      </c>
      <c r="C360" s="206" t="s">
        <v>753</v>
      </c>
      <c r="D360" s="206">
        <v>0</v>
      </c>
    </row>
    <row r="361" spans="1:4">
      <c r="A361" s="206" t="s">
        <v>1098</v>
      </c>
      <c r="B361" s="206" t="s">
        <v>754</v>
      </c>
      <c r="C361" s="206" t="s">
        <v>755</v>
      </c>
      <c r="D361" s="206">
        <v>0</v>
      </c>
    </row>
    <row r="362" spans="1:4">
      <c r="A362" s="206" t="s">
        <v>1098</v>
      </c>
      <c r="B362" s="206" t="s">
        <v>685</v>
      </c>
      <c r="C362" s="206" t="s">
        <v>1216</v>
      </c>
      <c r="D362" s="206">
        <v>0</v>
      </c>
    </row>
    <row r="363" spans="1:4">
      <c r="A363" s="206" t="s">
        <v>1098</v>
      </c>
      <c r="B363" s="206" t="s">
        <v>758</v>
      </c>
      <c r="C363" s="206" t="s">
        <v>1217</v>
      </c>
      <c r="D363" s="206">
        <v>0</v>
      </c>
    </row>
    <row r="364" spans="1:4">
      <c r="A364" s="206" t="s">
        <v>1098</v>
      </c>
      <c r="B364" s="206" t="s">
        <v>761</v>
      </c>
      <c r="C364" s="206" t="s">
        <v>688</v>
      </c>
      <c r="D364" s="206">
        <v>0</v>
      </c>
    </row>
    <row r="365" spans="1:4">
      <c r="A365" s="206" t="s">
        <v>1098</v>
      </c>
      <c r="B365" s="206" t="s">
        <v>762</v>
      </c>
      <c r="C365" s="206" t="s">
        <v>688</v>
      </c>
      <c r="D365" s="206">
        <v>0</v>
      </c>
    </row>
    <row r="366" spans="1:4">
      <c r="A366" s="206" t="s">
        <v>1098</v>
      </c>
      <c r="B366" s="206" t="s">
        <v>763</v>
      </c>
      <c r="C366" s="206" t="s">
        <v>688</v>
      </c>
      <c r="D366" s="206">
        <v>0</v>
      </c>
    </row>
    <row r="367" spans="1:4">
      <c r="A367" s="206" t="s">
        <v>1098</v>
      </c>
      <c r="B367" s="206" t="s">
        <v>764</v>
      </c>
      <c r="C367" s="206" t="s">
        <v>688</v>
      </c>
      <c r="D367" s="206">
        <v>0</v>
      </c>
    </row>
    <row r="368" spans="1:4">
      <c r="A368" s="206" t="s">
        <v>1098</v>
      </c>
      <c r="B368" s="206" t="s">
        <v>765</v>
      </c>
      <c r="C368" s="206" t="s">
        <v>688</v>
      </c>
      <c r="D368" s="206">
        <v>0</v>
      </c>
    </row>
    <row r="369" spans="1:4">
      <c r="A369" s="206" t="s">
        <v>1098</v>
      </c>
      <c r="B369" s="206" t="s">
        <v>766</v>
      </c>
      <c r="C369" s="206" t="s">
        <v>688</v>
      </c>
      <c r="D369" s="206">
        <v>0</v>
      </c>
    </row>
    <row r="370" spans="1:4">
      <c r="A370" s="206" t="s">
        <v>1098</v>
      </c>
      <c r="B370" s="206" t="s">
        <v>698</v>
      </c>
      <c r="C370" s="206" t="s">
        <v>1099</v>
      </c>
      <c r="D370" s="206">
        <v>0</v>
      </c>
    </row>
    <row r="371" spans="1:4">
      <c r="A371" s="206" t="s">
        <v>1098</v>
      </c>
      <c r="B371" s="206" t="s">
        <v>1100</v>
      </c>
      <c r="C371" s="206" t="s">
        <v>1101</v>
      </c>
      <c r="D371" s="206">
        <v>0</v>
      </c>
    </row>
    <row r="372" spans="1:4">
      <c r="A372" s="206" t="s">
        <v>1098</v>
      </c>
      <c r="B372" s="206" t="s">
        <v>1102</v>
      </c>
      <c r="C372" s="206" t="s">
        <v>1103</v>
      </c>
      <c r="D372" s="206">
        <v>0</v>
      </c>
    </row>
    <row r="373" spans="1:4">
      <c r="A373" s="206" t="s">
        <v>1098</v>
      </c>
      <c r="B373" s="206" t="s">
        <v>1104</v>
      </c>
      <c r="C373" s="206" t="s">
        <v>1105</v>
      </c>
      <c r="D373" s="206">
        <v>0</v>
      </c>
    </row>
    <row r="374" spans="1:4">
      <c r="A374" s="206" t="s">
        <v>1098</v>
      </c>
      <c r="B374" s="206" t="s">
        <v>1106</v>
      </c>
      <c r="C374" s="206" t="s">
        <v>1107</v>
      </c>
      <c r="D374" s="206">
        <v>0</v>
      </c>
    </row>
    <row r="375" spans="1:4">
      <c r="A375" s="206" t="s">
        <v>1098</v>
      </c>
      <c r="B375" s="206" t="s">
        <v>1108</v>
      </c>
      <c r="C375" s="206" t="s">
        <v>1109</v>
      </c>
      <c r="D375" s="206">
        <v>0</v>
      </c>
    </row>
    <row r="376" spans="1:4">
      <c r="A376" s="206" t="s">
        <v>1098</v>
      </c>
      <c r="B376" s="206" t="s">
        <v>1110</v>
      </c>
      <c r="C376" s="206" t="s">
        <v>1111</v>
      </c>
      <c r="D376" s="206">
        <v>0</v>
      </c>
    </row>
    <row r="377" spans="1:4">
      <c r="A377" s="206" t="s">
        <v>1098</v>
      </c>
      <c r="B377" s="206" t="s">
        <v>700</v>
      </c>
      <c r="C377" s="206" t="s">
        <v>1047</v>
      </c>
      <c r="D377" s="206">
        <v>0</v>
      </c>
    </row>
    <row r="378" spans="1:4">
      <c r="A378" s="206" t="s">
        <v>1098</v>
      </c>
      <c r="B378" s="206" t="s">
        <v>1112</v>
      </c>
      <c r="C378" s="206" t="s">
        <v>1113</v>
      </c>
      <c r="D378" s="206">
        <v>0</v>
      </c>
    </row>
    <row r="379" spans="1:4">
      <c r="A379" s="206" t="s">
        <v>1098</v>
      </c>
      <c r="B379" s="206" t="s">
        <v>1114</v>
      </c>
      <c r="C379" s="206" t="s">
        <v>1115</v>
      </c>
      <c r="D379" s="206">
        <v>0</v>
      </c>
    </row>
    <row r="380" spans="1:4">
      <c r="A380" s="206" t="s">
        <v>1098</v>
      </c>
      <c r="B380" s="206" t="s">
        <v>1116</v>
      </c>
      <c r="C380" s="206" t="s">
        <v>1117</v>
      </c>
      <c r="D380" s="206">
        <v>0</v>
      </c>
    </row>
    <row r="381" spans="1:4">
      <c r="A381" s="206" t="s">
        <v>1098</v>
      </c>
      <c r="B381" s="206" t="s">
        <v>1118</v>
      </c>
      <c r="C381" s="206" t="s">
        <v>1119</v>
      </c>
      <c r="D381" s="206">
        <v>0</v>
      </c>
    </row>
    <row r="382" spans="1:4">
      <c r="A382" s="206" t="s">
        <v>1098</v>
      </c>
      <c r="B382" s="206" t="s">
        <v>1120</v>
      </c>
      <c r="C382" s="206" t="s">
        <v>1121</v>
      </c>
      <c r="D382" s="206">
        <v>0</v>
      </c>
    </row>
    <row r="383" spans="1:4">
      <c r="A383" s="206" t="s">
        <v>1098</v>
      </c>
      <c r="B383" s="206" t="s">
        <v>1122</v>
      </c>
      <c r="C383" s="206" t="s">
        <v>1123</v>
      </c>
      <c r="D383" s="206">
        <v>0</v>
      </c>
    </row>
    <row r="384" spans="1:4">
      <c r="A384" s="206" t="s">
        <v>1098</v>
      </c>
      <c r="B384" s="206" t="s">
        <v>770</v>
      </c>
      <c r="C384" s="206" t="s">
        <v>1048</v>
      </c>
      <c r="D384" s="206">
        <v>0</v>
      </c>
    </row>
    <row r="385" spans="1:4">
      <c r="A385" s="206" t="s">
        <v>1098</v>
      </c>
      <c r="B385" s="206" t="s">
        <v>1124</v>
      </c>
      <c r="C385" s="206" t="s">
        <v>1125</v>
      </c>
      <c r="D385" s="206">
        <v>0</v>
      </c>
    </row>
    <row r="386" spans="1:4">
      <c r="A386" s="206" t="s">
        <v>1098</v>
      </c>
      <c r="B386" s="206" t="s">
        <v>1126</v>
      </c>
      <c r="C386" s="206" t="s">
        <v>1127</v>
      </c>
      <c r="D386" s="206">
        <v>0</v>
      </c>
    </row>
    <row r="387" spans="1:4">
      <c r="A387" s="206" t="s">
        <v>1098</v>
      </c>
      <c r="B387" s="206" t="s">
        <v>1128</v>
      </c>
      <c r="C387" s="206" t="s">
        <v>1129</v>
      </c>
      <c r="D387" s="206">
        <v>0</v>
      </c>
    </row>
    <row r="388" spans="1:4">
      <c r="A388" s="206" t="s">
        <v>1098</v>
      </c>
      <c r="B388" s="206" t="s">
        <v>1130</v>
      </c>
      <c r="C388" s="206" t="s">
        <v>1131</v>
      </c>
      <c r="D388" s="206">
        <v>0</v>
      </c>
    </row>
    <row r="389" spans="1:4">
      <c r="A389" s="206" t="s">
        <v>1098</v>
      </c>
      <c r="B389" s="206" t="s">
        <v>1132</v>
      </c>
      <c r="C389" s="206" t="s">
        <v>1133</v>
      </c>
      <c r="D389" s="206">
        <v>0</v>
      </c>
    </row>
    <row r="390" spans="1:4">
      <c r="A390" s="206" t="s">
        <v>1098</v>
      </c>
      <c r="B390" s="206" t="s">
        <v>1134</v>
      </c>
      <c r="C390" s="206" t="s">
        <v>1135</v>
      </c>
      <c r="D390" s="206">
        <v>0</v>
      </c>
    </row>
    <row r="391" spans="1:4">
      <c r="A391" s="206" t="s">
        <v>1098</v>
      </c>
      <c r="B391" s="206" t="s">
        <v>1136</v>
      </c>
      <c r="C391" s="206" t="s">
        <v>1137</v>
      </c>
      <c r="D391" s="206">
        <v>10</v>
      </c>
    </row>
    <row r="392" spans="1:4">
      <c r="A392" s="206" t="s">
        <v>1098</v>
      </c>
      <c r="B392" s="206" t="s">
        <v>1138</v>
      </c>
      <c r="C392" s="206" t="s">
        <v>1139</v>
      </c>
      <c r="D392" s="206">
        <v>10</v>
      </c>
    </row>
    <row r="393" spans="1:4">
      <c r="A393" s="206" t="s">
        <v>1098</v>
      </c>
      <c r="B393" s="206" t="s">
        <v>1140</v>
      </c>
      <c r="C393" s="206" t="s">
        <v>1141</v>
      </c>
      <c r="D393" s="206">
        <v>10</v>
      </c>
    </row>
    <row r="394" spans="1:4">
      <c r="A394" s="206" t="s">
        <v>1098</v>
      </c>
      <c r="B394" s="206" t="s">
        <v>1142</v>
      </c>
      <c r="C394" s="206" t="s">
        <v>1143</v>
      </c>
      <c r="D394" s="206">
        <v>10</v>
      </c>
    </row>
    <row r="395" spans="1:4">
      <c r="A395" s="206" t="s">
        <v>1098</v>
      </c>
      <c r="B395" s="206" t="s">
        <v>1144</v>
      </c>
      <c r="C395" s="206" t="s">
        <v>1145</v>
      </c>
      <c r="D395" s="206">
        <v>10</v>
      </c>
    </row>
    <row r="396" spans="1:4">
      <c r="A396" s="206" t="s">
        <v>1098</v>
      </c>
      <c r="B396" s="206" t="s">
        <v>1146</v>
      </c>
      <c r="C396" s="206" t="s">
        <v>1147</v>
      </c>
      <c r="D396" s="206">
        <v>5</v>
      </c>
    </row>
    <row r="397" spans="1:4">
      <c r="A397" s="206" t="s">
        <v>1098</v>
      </c>
      <c r="B397" s="206" t="s">
        <v>1148</v>
      </c>
      <c r="C397" s="206" t="s">
        <v>1149</v>
      </c>
      <c r="D397" s="206">
        <v>55</v>
      </c>
    </row>
    <row r="398" spans="1:4">
      <c r="A398" s="206" t="s">
        <v>1098</v>
      </c>
      <c r="B398" s="206" t="s">
        <v>1150</v>
      </c>
      <c r="C398" s="206" t="s">
        <v>1218</v>
      </c>
      <c r="D398" s="206">
        <v>0</v>
      </c>
    </row>
    <row r="399" spans="1:4">
      <c r="A399" s="206" t="s">
        <v>1098</v>
      </c>
      <c r="B399" s="206" t="s">
        <v>1151</v>
      </c>
      <c r="C399" s="206" t="s">
        <v>1219</v>
      </c>
      <c r="D399" s="206">
        <v>0</v>
      </c>
    </row>
    <row r="400" spans="1:4">
      <c r="A400" s="206" t="s">
        <v>1098</v>
      </c>
      <c r="B400" s="206" t="s">
        <v>1152</v>
      </c>
      <c r="C400" s="206" t="s">
        <v>1220</v>
      </c>
      <c r="D400" s="206">
        <v>0</v>
      </c>
    </row>
    <row r="401" spans="1:4">
      <c r="A401" s="206" t="s">
        <v>1098</v>
      </c>
      <c r="B401" s="206" t="s">
        <v>1153</v>
      </c>
      <c r="C401" s="206" t="s">
        <v>1221</v>
      </c>
      <c r="D401" s="206">
        <v>0</v>
      </c>
    </row>
    <row r="402" spans="1:4">
      <c r="A402" s="206" t="s">
        <v>1098</v>
      </c>
      <c r="B402" s="206" t="s">
        <v>1154</v>
      </c>
      <c r="C402" s="206" t="s">
        <v>1222</v>
      </c>
      <c r="D402" s="206">
        <v>0</v>
      </c>
    </row>
    <row r="403" spans="1:4">
      <c r="A403" s="206" t="s">
        <v>1098</v>
      </c>
      <c r="B403" s="206" t="s">
        <v>1155</v>
      </c>
      <c r="C403" s="206" t="s">
        <v>1223</v>
      </c>
      <c r="D403" s="206">
        <v>0</v>
      </c>
    </row>
    <row r="404" spans="1:4">
      <c r="A404" s="206" t="s">
        <v>1098</v>
      </c>
      <c r="B404" s="206" t="s">
        <v>1224</v>
      </c>
      <c r="C404" s="206" t="s">
        <v>1225</v>
      </c>
      <c r="D404" s="206">
        <v>0</v>
      </c>
    </row>
    <row r="405" spans="1:4">
      <c r="A405" s="206" t="s">
        <v>1098</v>
      </c>
      <c r="B405" s="206" t="s">
        <v>1156</v>
      </c>
      <c r="C405" s="206" t="s">
        <v>1157</v>
      </c>
      <c r="D405" s="211"/>
    </row>
    <row r="406" spans="1:4">
      <c r="A406" s="206" t="s">
        <v>1098</v>
      </c>
      <c r="B406" s="206" t="s">
        <v>1158</v>
      </c>
      <c r="C406" s="206" t="s">
        <v>1157</v>
      </c>
      <c r="D406" s="211"/>
    </row>
    <row r="407" spans="1:4">
      <c r="A407" s="206" t="s">
        <v>1098</v>
      </c>
      <c r="B407" s="206" t="s">
        <v>1159</v>
      </c>
      <c r="C407" s="206" t="s">
        <v>1157</v>
      </c>
      <c r="D407" s="211"/>
    </row>
    <row r="408" spans="1:4">
      <c r="A408" s="206" t="s">
        <v>1098</v>
      </c>
      <c r="B408" s="206" t="s">
        <v>1160</v>
      </c>
      <c r="C408" s="206" t="s">
        <v>1157</v>
      </c>
      <c r="D408" s="211"/>
    </row>
    <row r="409" spans="1:4">
      <c r="A409" s="206" t="s">
        <v>1098</v>
      </c>
      <c r="B409" s="206" t="s">
        <v>1161</v>
      </c>
      <c r="C409" s="206" t="s">
        <v>1157</v>
      </c>
      <c r="D409" s="211"/>
    </row>
    <row r="410" spans="1:4">
      <c r="A410" s="206" t="s">
        <v>1098</v>
      </c>
      <c r="B410" s="206" t="s">
        <v>1162</v>
      </c>
      <c r="C410" s="206" t="s">
        <v>1157</v>
      </c>
      <c r="D410" s="211"/>
    </row>
    <row r="411" spans="1:4">
      <c r="A411" s="206" t="s">
        <v>1098</v>
      </c>
      <c r="B411" s="206" t="s">
        <v>950</v>
      </c>
      <c r="C411" s="206" t="s">
        <v>1226</v>
      </c>
      <c r="D411" s="206">
        <v>0</v>
      </c>
    </row>
    <row r="412" spans="1:4">
      <c r="A412" s="206" t="s">
        <v>1098</v>
      </c>
      <c r="B412" s="206" t="s">
        <v>952</v>
      </c>
      <c r="C412" s="206" t="s">
        <v>1227</v>
      </c>
      <c r="D412" s="206">
        <v>0</v>
      </c>
    </row>
    <row r="413" spans="1:4">
      <c r="A413" s="206" t="s">
        <v>1098</v>
      </c>
      <c r="B413" s="206" t="s">
        <v>954</v>
      </c>
      <c r="C413" s="206" t="s">
        <v>1228</v>
      </c>
      <c r="D413" s="206">
        <v>0</v>
      </c>
    </row>
    <row r="414" spans="1:4">
      <c r="A414" s="206" t="s">
        <v>1098</v>
      </c>
      <c r="B414" s="206" t="s">
        <v>956</v>
      </c>
      <c r="C414" s="206" t="s">
        <v>1229</v>
      </c>
      <c r="D414" s="206">
        <v>0</v>
      </c>
    </row>
    <row r="415" spans="1:4">
      <c r="A415" s="206" t="s">
        <v>1098</v>
      </c>
      <c r="B415" s="206" t="s">
        <v>958</v>
      </c>
      <c r="C415" s="206" t="s">
        <v>1230</v>
      </c>
      <c r="D415" s="206">
        <v>0</v>
      </c>
    </row>
    <row r="416" spans="1:4">
      <c r="A416" s="206" t="s">
        <v>1098</v>
      </c>
      <c r="B416" s="206" t="s">
        <v>728</v>
      </c>
      <c r="C416" s="206" t="s">
        <v>1231</v>
      </c>
      <c r="D416" s="206">
        <v>0</v>
      </c>
    </row>
    <row r="417" spans="1:4">
      <c r="A417" s="206" t="s">
        <v>1098</v>
      </c>
      <c r="B417" s="206" t="s">
        <v>730</v>
      </c>
      <c r="C417" s="206" t="s">
        <v>1163</v>
      </c>
      <c r="D417" s="206">
        <v>0</v>
      </c>
    </row>
    <row r="418" spans="1:4">
      <c r="A418" s="206" t="s">
        <v>1098</v>
      </c>
      <c r="B418" s="206" t="s">
        <v>1164</v>
      </c>
      <c r="C418" s="206" t="s">
        <v>1165</v>
      </c>
      <c r="D418" s="206">
        <v>0</v>
      </c>
    </row>
    <row r="419" spans="1:4">
      <c r="A419" s="206" t="s">
        <v>1098</v>
      </c>
      <c r="B419" s="206" t="s">
        <v>1166</v>
      </c>
      <c r="C419" s="206" t="s">
        <v>1167</v>
      </c>
      <c r="D419" s="206">
        <v>0</v>
      </c>
    </row>
    <row r="420" spans="1:4">
      <c r="A420" s="206" t="s">
        <v>1098</v>
      </c>
      <c r="B420" s="206" t="s">
        <v>1168</v>
      </c>
      <c r="C420" s="206" t="s">
        <v>1169</v>
      </c>
      <c r="D420" s="206">
        <v>0</v>
      </c>
    </row>
    <row r="421" spans="1:4">
      <c r="A421" s="206" t="s">
        <v>1098</v>
      </c>
      <c r="B421" s="206" t="s">
        <v>1170</v>
      </c>
      <c r="C421" s="206" t="s">
        <v>1171</v>
      </c>
      <c r="D421" s="206">
        <v>0</v>
      </c>
    </row>
    <row r="422" spans="1:4">
      <c r="A422" s="206" t="s">
        <v>1098</v>
      </c>
      <c r="B422" s="206" t="s">
        <v>1172</v>
      </c>
      <c r="C422" s="206" t="s">
        <v>1173</v>
      </c>
      <c r="D422" s="206">
        <v>0</v>
      </c>
    </row>
    <row r="423" spans="1:4">
      <c r="A423" s="206" t="s">
        <v>1098</v>
      </c>
      <c r="B423" s="206" t="s">
        <v>1174</v>
      </c>
      <c r="C423" s="206" t="s">
        <v>1175</v>
      </c>
      <c r="D423" s="206">
        <v>0</v>
      </c>
    </row>
    <row r="424" spans="1:4">
      <c r="A424" s="206" t="s">
        <v>1098</v>
      </c>
      <c r="B424" s="206" t="s">
        <v>792</v>
      </c>
      <c r="C424" s="206" t="s">
        <v>1176</v>
      </c>
      <c r="D424" s="206">
        <v>0</v>
      </c>
    </row>
    <row r="425" spans="1:4">
      <c r="A425" s="206" t="s">
        <v>1098</v>
      </c>
      <c r="B425" s="206" t="s">
        <v>1177</v>
      </c>
      <c r="C425" s="206" t="s">
        <v>1178</v>
      </c>
      <c r="D425" s="206">
        <v>0</v>
      </c>
    </row>
    <row r="426" spans="1:4">
      <c r="A426" s="206" t="s">
        <v>1098</v>
      </c>
      <c r="B426" s="206" t="s">
        <v>972</v>
      </c>
      <c r="C426" s="206" t="s">
        <v>892</v>
      </c>
      <c r="D426" s="206">
        <v>0</v>
      </c>
    </row>
    <row r="427" spans="1:4">
      <c r="A427" s="206" t="s">
        <v>1098</v>
      </c>
      <c r="B427" s="206" t="s">
        <v>803</v>
      </c>
      <c r="C427" s="206" t="s">
        <v>1179</v>
      </c>
      <c r="D427" s="206">
        <v>0</v>
      </c>
    </row>
    <row r="428" spans="1:4">
      <c r="A428" s="206" t="s">
        <v>1232</v>
      </c>
      <c r="B428" s="206" t="s">
        <v>659</v>
      </c>
      <c r="C428" s="206" t="s">
        <v>660</v>
      </c>
      <c r="D428" s="211"/>
    </row>
    <row r="429" spans="1:4">
      <c r="A429" s="206" t="s">
        <v>1232</v>
      </c>
      <c r="B429" s="206" t="s">
        <v>661</v>
      </c>
      <c r="C429" s="206" t="s">
        <v>662</v>
      </c>
      <c r="D429" s="211"/>
    </row>
    <row r="430" spans="1:4">
      <c r="A430" s="206" t="s">
        <v>1232</v>
      </c>
      <c r="B430" s="206" t="s">
        <v>663</v>
      </c>
      <c r="C430" s="206" t="s">
        <v>664</v>
      </c>
      <c r="D430" s="211"/>
    </row>
    <row r="431" spans="1:4">
      <c r="A431" s="206" t="s">
        <v>1232</v>
      </c>
      <c r="B431" s="206" t="s">
        <v>1233</v>
      </c>
      <c r="C431" s="206" t="s">
        <v>1234</v>
      </c>
      <c r="D431" s="206">
        <v>75</v>
      </c>
    </row>
    <row r="432" spans="1:4">
      <c r="A432" s="206" t="s">
        <v>1232</v>
      </c>
      <c r="B432" s="206" t="s">
        <v>744</v>
      </c>
      <c r="C432" s="206" t="s">
        <v>745</v>
      </c>
      <c r="D432" s="206">
        <v>0</v>
      </c>
    </row>
    <row r="433" spans="1:4">
      <c r="A433" s="206" t="s">
        <v>1232</v>
      </c>
      <c r="B433" s="206" t="s">
        <v>746</v>
      </c>
      <c r="C433" s="206" t="s">
        <v>747</v>
      </c>
      <c r="D433" s="206">
        <v>0</v>
      </c>
    </row>
    <row r="434" spans="1:4">
      <c r="A434" s="206" t="s">
        <v>1232</v>
      </c>
      <c r="B434" s="206" t="s">
        <v>748</v>
      </c>
      <c r="C434" s="206" t="s">
        <v>749</v>
      </c>
      <c r="D434" s="206">
        <v>0</v>
      </c>
    </row>
    <row r="435" spans="1:4">
      <c r="A435" s="206" t="s">
        <v>1232</v>
      </c>
      <c r="B435" s="206" t="s">
        <v>750</v>
      </c>
      <c r="C435" s="206" t="s">
        <v>751</v>
      </c>
      <c r="D435" s="206">
        <v>0</v>
      </c>
    </row>
    <row r="436" spans="1:4">
      <c r="A436" s="206" t="s">
        <v>1232</v>
      </c>
      <c r="B436" s="206" t="s">
        <v>752</v>
      </c>
      <c r="C436" s="206" t="s">
        <v>753</v>
      </c>
      <c r="D436" s="206">
        <v>0</v>
      </c>
    </row>
    <row r="437" spans="1:4">
      <c r="A437" s="206" t="s">
        <v>1232</v>
      </c>
      <c r="B437" s="206" t="s">
        <v>754</v>
      </c>
      <c r="C437" s="206" t="s">
        <v>755</v>
      </c>
      <c r="D437" s="206">
        <v>0</v>
      </c>
    </row>
    <row r="438" spans="1:4">
      <c r="A438" s="206" t="s">
        <v>1232</v>
      </c>
      <c r="B438" s="206" t="s">
        <v>756</v>
      </c>
      <c r="C438" s="206" t="s">
        <v>757</v>
      </c>
      <c r="D438" s="206">
        <v>0</v>
      </c>
    </row>
    <row r="439" spans="1:4">
      <c r="A439" s="206" t="s">
        <v>1232</v>
      </c>
      <c r="B439" s="206" t="s">
        <v>685</v>
      </c>
      <c r="C439" s="206" t="s">
        <v>1235</v>
      </c>
      <c r="D439" s="206">
        <v>0</v>
      </c>
    </row>
    <row r="440" spans="1:4">
      <c r="A440" s="206" t="s">
        <v>1232</v>
      </c>
      <c r="B440" s="206" t="s">
        <v>1236</v>
      </c>
      <c r="C440" s="206" t="s">
        <v>1237</v>
      </c>
      <c r="D440" s="206">
        <v>0</v>
      </c>
    </row>
    <row r="441" spans="1:4">
      <c r="A441" s="206" t="s">
        <v>1232</v>
      </c>
      <c r="B441" s="206" t="s">
        <v>1238</v>
      </c>
      <c r="C441" s="206" t="s">
        <v>1239</v>
      </c>
      <c r="D441" s="206">
        <v>0</v>
      </c>
    </row>
    <row r="442" spans="1:4">
      <c r="A442" s="206" t="s">
        <v>1232</v>
      </c>
      <c r="B442" s="206" t="s">
        <v>761</v>
      </c>
      <c r="C442" s="206" t="s">
        <v>688</v>
      </c>
      <c r="D442" s="206">
        <v>0</v>
      </c>
    </row>
    <row r="443" spans="1:4">
      <c r="A443" s="206" t="s">
        <v>1232</v>
      </c>
      <c r="B443" s="206" t="s">
        <v>762</v>
      </c>
      <c r="C443" s="206" t="s">
        <v>688</v>
      </c>
      <c r="D443" s="206">
        <v>0</v>
      </c>
    </row>
    <row r="444" spans="1:4">
      <c r="A444" s="206" t="s">
        <v>1232</v>
      </c>
      <c r="B444" s="206" t="s">
        <v>763</v>
      </c>
      <c r="C444" s="206" t="s">
        <v>688</v>
      </c>
      <c r="D444" s="206">
        <v>0</v>
      </c>
    </row>
    <row r="445" spans="1:4">
      <c r="A445" s="206" t="s">
        <v>1232</v>
      </c>
      <c r="B445" s="206" t="s">
        <v>764</v>
      </c>
      <c r="C445" s="206" t="s">
        <v>688</v>
      </c>
      <c r="D445" s="206">
        <v>0</v>
      </c>
    </row>
    <row r="446" spans="1:4">
      <c r="A446" s="206" t="s">
        <v>1232</v>
      </c>
      <c r="B446" s="206" t="s">
        <v>765</v>
      </c>
      <c r="C446" s="206" t="s">
        <v>688</v>
      </c>
      <c r="D446" s="206">
        <v>0</v>
      </c>
    </row>
    <row r="447" spans="1:4">
      <c r="A447" s="206" t="s">
        <v>1232</v>
      </c>
      <c r="B447" s="206" t="s">
        <v>766</v>
      </c>
      <c r="C447" s="206" t="s">
        <v>688</v>
      </c>
      <c r="D447" s="206">
        <v>0</v>
      </c>
    </row>
    <row r="448" spans="1:4">
      <c r="A448" s="206" t="s">
        <v>1232</v>
      </c>
      <c r="B448" s="206" t="s">
        <v>767</v>
      </c>
      <c r="C448" s="206" t="s">
        <v>688</v>
      </c>
      <c r="D448" s="206">
        <v>0</v>
      </c>
    </row>
    <row r="449" spans="1:4">
      <c r="A449" s="206" t="s">
        <v>1232</v>
      </c>
      <c r="B449" s="206" t="s">
        <v>698</v>
      </c>
      <c r="C449" s="206" t="s">
        <v>688</v>
      </c>
      <c r="D449" s="206">
        <v>0</v>
      </c>
    </row>
    <row r="450" spans="1:4">
      <c r="A450" s="206" t="s">
        <v>1232</v>
      </c>
      <c r="B450" s="206" t="s">
        <v>1240</v>
      </c>
      <c r="C450" s="206" t="s">
        <v>1099</v>
      </c>
      <c r="D450" s="206">
        <v>0</v>
      </c>
    </row>
    <row r="451" spans="1:4">
      <c r="A451" s="206" t="s">
        <v>1232</v>
      </c>
      <c r="B451" s="206" t="s">
        <v>1100</v>
      </c>
      <c r="C451" s="206" t="s">
        <v>1101</v>
      </c>
      <c r="D451" s="206">
        <v>0</v>
      </c>
    </row>
    <row r="452" spans="1:4">
      <c r="A452" s="206" t="s">
        <v>1232</v>
      </c>
      <c r="B452" s="206" t="s">
        <v>1102</v>
      </c>
      <c r="C452" s="206" t="s">
        <v>1103</v>
      </c>
      <c r="D452" s="206">
        <v>0</v>
      </c>
    </row>
    <row r="453" spans="1:4">
      <c r="A453" s="206" t="s">
        <v>1232</v>
      </c>
      <c r="B453" s="206" t="s">
        <v>1104</v>
      </c>
      <c r="C453" s="206" t="s">
        <v>1105</v>
      </c>
      <c r="D453" s="206">
        <v>0</v>
      </c>
    </row>
    <row r="454" spans="1:4">
      <c r="A454" s="206" t="s">
        <v>1232</v>
      </c>
      <c r="B454" s="206" t="s">
        <v>1106</v>
      </c>
      <c r="C454" s="206" t="s">
        <v>1107</v>
      </c>
      <c r="D454" s="206">
        <v>0</v>
      </c>
    </row>
    <row r="455" spans="1:4">
      <c r="A455" s="206" t="s">
        <v>1232</v>
      </c>
      <c r="B455" s="206" t="s">
        <v>1108</v>
      </c>
      <c r="C455" s="206" t="s">
        <v>1109</v>
      </c>
      <c r="D455" s="206">
        <v>0</v>
      </c>
    </row>
    <row r="456" spans="1:4">
      <c r="A456" s="206" t="s">
        <v>1232</v>
      </c>
      <c r="B456" s="206" t="s">
        <v>1110</v>
      </c>
      <c r="C456" s="206" t="s">
        <v>1111</v>
      </c>
      <c r="D456" s="206">
        <v>0</v>
      </c>
    </row>
    <row r="457" spans="1:4">
      <c r="A457" s="206" t="s">
        <v>1232</v>
      </c>
      <c r="B457" s="206" t="s">
        <v>1241</v>
      </c>
      <c r="C457" s="206" t="s">
        <v>1242</v>
      </c>
      <c r="D457" s="206">
        <v>0</v>
      </c>
    </row>
    <row r="458" spans="1:4">
      <c r="A458" s="206" t="s">
        <v>1232</v>
      </c>
      <c r="B458" s="206" t="s">
        <v>700</v>
      </c>
      <c r="C458" s="206" t="s">
        <v>1243</v>
      </c>
      <c r="D458" s="206">
        <v>0</v>
      </c>
    </row>
    <row r="459" spans="1:4">
      <c r="A459" s="206" t="s">
        <v>1232</v>
      </c>
      <c r="B459" s="206" t="s">
        <v>1244</v>
      </c>
      <c r="C459" s="206" t="s">
        <v>1245</v>
      </c>
      <c r="D459" s="206">
        <v>0</v>
      </c>
    </row>
    <row r="460" spans="1:4">
      <c r="A460" s="206" t="s">
        <v>1232</v>
      </c>
      <c r="B460" s="206" t="s">
        <v>1112</v>
      </c>
      <c r="C460" s="206" t="s">
        <v>1113</v>
      </c>
      <c r="D460" s="206">
        <v>0</v>
      </c>
    </row>
    <row r="461" spans="1:4">
      <c r="A461" s="206" t="s">
        <v>1232</v>
      </c>
      <c r="B461" s="206" t="s">
        <v>1114</v>
      </c>
      <c r="C461" s="206" t="s">
        <v>1115</v>
      </c>
      <c r="D461" s="206">
        <v>0</v>
      </c>
    </row>
    <row r="462" spans="1:4">
      <c r="A462" s="206" t="s">
        <v>1232</v>
      </c>
      <c r="B462" s="206" t="s">
        <v>1116</v>
      </c>
      <c r="C462" s="206" t="s">
        <v>1117</v>
      </c>
      <c r="D462" s="206">
        <v>0</v>
      </c>
    </row>
    <row r="463" spans="1:4">
      <c r="A463" s="206" t="s">
        <v>1232</v>
      </c>
      <c r="B463" s="206" t="s">
        <v>1118</v>
      </c>
      <c r="C463" s="206" t="s">
        <v>1119</v>
      </c>
      <c r="D463" s="206">
        <v>0</v>
      </c>
    </row>
    <row r="464" spans="1:4">
      <c r="A464" s="206" t="s">
        <v>1232</v>
      </c>
      <c r="B464" s="206" t="s">
        <v>1120</v>
      </c>
      <c r="C464" s="206" t="s">
        <v>1121</v>
      </c>
      <c r="D464" s="206">
        <v>0</v>
      </c>
    </row>
    <row r="465" spans="1:4">
      <c r="A465" s="206" t="s">
        <v>1232</v>
      </c>
      <c r="B465" s="206" t="s">
        <v>1122</v>
      </c>
      <c r="C465" s="206" t="s">
        <v>1123</v>
      </c>
      <c r="D465" s="206">
        <v>0</v>
      </c>
    </row>
    <row r="466" spans="1:4">
      <c r="A466" s="206" t="s">
        <v>1232</v>
      </c>
      <c r="B466" s="206" t="s">
        <v>1246</v>
      </c>
      <c r="C466" s="206" t="s">
        <v>1247</v>
      </c>
      <c r="D466" s="206">
        <v>0</v>
      </c>
    </row>
    <row r="467" spans="1:4">
      <c r="A467" s="206" t="s">
        <v>1232</v>
      </c>
      <c r="B467" s="206" t="s">
        <v>770</v>
      </c>
      <c r="C467" s="206" t="s">
        <v>771</v>
      </c>
      <c r="D467" s="206">
        <v>0</v>
      </c>
    </row>
    <row r="468" spans="1:4">
      <c r="A468" s="206" t="s">
        <v>1232</v>
      </c>
      <c r="B468" s="206" t="s">
        <v>1248</v>
      </c>
      <c r="C468" s="206" t="s">
        <v>1249</v>
      </c>
      <c r="D468" s="206">
        <v>0</v>
      </c>
    </row>
    <row r="469" spans="1:4">
      <c r="A469" s="206" t="s">
        <v>1232</v>
      </c>
      <c r="B469" s="206" t="s">
        <v>1124</v>
      </c>
      <c r="C469" s="206" t="s">
        <v>1125</v>
      </c>
      <c r="D469" s="206">
        <v>0</v>
      </c>
    </row>
    <row r="470" spans="1:4">
      <c r="A470" s="206" t="s">
        <v>1232</v>
      </c>
      <c r="B470" s="206" t="s">
        <v>1126</v>
      </c>
      <c r="C470" s="206" t="s">
        <v>1127</v>
      </c>
      <c r="D470" s="206">
        <v>0</v>
      </c>
    </row>
    <row r="471" spans="1:4">
      <c r="A471" s="206" t="s">
        <v>1232</v>
      </c>
      <c r="B471" s="206" t="s">
        <v>1128</v>
      </c>
      <c r="C471" s="206" t="s">
        <v>1129</v>
      </c>
      <c r="D471" s="206">
        <v>0</v>
      </c>
    </row>
    <row r="472" spans="1:4">
      <c r="A472" s="206" t="s">
        <v>1232</v>
      </c>
      <c r="B472" s="206" t="s">
        <v>1130</v>
      </c>
      <c r="C472" s="206" t="s">
        <v>1131</v>
      </c>
      <c r="D472" s="206">
        <v>0</v>
      </c>
    </row>
    <row r="473" spans="1:4">
      <c r="A473" s="206" t="s">
        <v>1232</v>
      </c>
      <c r="B473" s="206" t="s">
        <v>1132</v>
      </c>
      <c r="C473" s="206" t="s">
        <v>1133</v>
      </c>
      <c r="D473" s="206">
        <v>0</v>
      </c>
    </row>
    <row r="474" spans="1:4">
      <c r="A474" s="206" t="s">
        <v>1232</v>
      </c>
      <c r="B474" s="206" t="s">
        <v>1134</v>
      </c>
      <c r="C474" s="206" t="s">
        <v>1135</v>
      </c>
      <c r="D474" s="206">
        <v>0</v>
      </c>
    </row>
    <row r="475" spans="1:4">
      <c r="A475" s="206" t="s">
        <v>1232</v>
      </c>
      <c r="B475" s="206" t="s">
        <v>1250</v>
      </c>
      <c r="C475" s="206" t="s">
        <v>1251</v>
      </c>
      <c r="D475" s="206">
        <v>0</v>
      </c>
    </row>
    <row r="476" spans="1:4">
      <c r="A476" s="206" t="s">
        <v>1232</v>
      </c>
      <c r="B476" s="206" t="s">
        <v>1252</v>
      </c>
      <c r="C476" s="206" t="s">
        <v>1253</v>
      </c>
      <c r="D476" s="206">
        <v>0</v>
      </c>
    </row>
    <row r="477" spans="1:4">
      <c r="A477" s="206" t="s">
        <v>1232</v>
      </c>
      <c r="B477" s="206" t="s">
        <v>1136</v>
      </c>
      <c r="C477" s="206" t="s">
        <v>1137</v>
      </c>
      <c r="D477" s="206">
        <v>10</v>
      </c>
    </row>
    <row r="478" spans="1:4">
      <c r="A478" s="206" t="s">
        <v>1232</v>
      </c>
      <c r="B478" s="206" t="s">
        <v>1138</v>
      </c>
      <c r="C478" s="206" t="s">
        <v>1139</v>
      </c>
      <c r="D478" s="206">
        <v>10</v>
      </c>
    </row>
    <row r="479" spans="1:4">
      <c r="A479" s="206" t="s">
        <v>1232</v>
      </c>
      <c r="B479" s="206" t="s">
        <v>1140</v>
      </c>
      <c r="C479" s="206" t="s">
        <v>1141</v>
      </c>
      <c r="D479" s="206">
        <v>10</v>
      </c>
    </row>
    <row r="480" spans="1:4">
      <c r="A480" s="206" t="s">
        <v>1232</v>
      </c>
      <c r="B480" s="206" t="s">
        <v>1142</v>
      </c>
      <c r="C480" s="206" t="s">
        <v>1143</v>
      </c>
      <c r="D480" s="206">
        <v>10</v>
      </c>
    </row>
    <row r="481" spans="1:4">
      <c r="A481" s="206" t="s">
        <v>1232</v>
      </c>
      <c r="B481" s="206" t="s">
        <v>1144</v>
      </c>
      <c r="C481" s="206" t="s">
        <v>1145</v>
      </c>
      <c r="D481" s="206">
        <v>10</v>
      </c>
    </row>
    <row r="482" spans="1:4">
      <c r="A482" s="206" t="s">
        <v>1232</v>
      </c>
      <c r="B482" s="206" t="s">
        <v>1146</v>
      </c>
      <c r="C482" s="206" t="s">
        <v>1147</v>
      </c>
      <c r="D482" s="206">
        <v>10</v>
      </c>
    </row>
    <row r="483" spans="1:4">
      <c r="A483" s="206" t="s">
        <v>1232</v>
      </c>
      <c r="B483" s="206" t="s">
        <v>1254</v>
      </c>
      <c r="C483" s="206" t="s">
        <v>1255</v>
      </c>
      <c r="D483" s="206">
        <v>10</v>
      </c>
    </row>
    <row r="484" spans="1:4">
      <c r="A484" s="206" t="s">
        <v>1232</v>
      </c>
      <c r="B484" s="206" t="s">
        <v>1148</v>
      </c>
      <c r="C484" s="206" t="s">
        <v>873</v>
      </c>
      <c r="D484" s="206">
        <v>5</v>
      </c>
    </row>
    <row r="485" spans="1:4">
      <c r="A485" s="206" t="s">
        <v>1232</v>
      </c>
      <c r="B485" s="206" t="s">
        <v>1256</v>
      </c>
      <c r="C485" s="206" t="s">
        <v>1257</v>
      </c>
      <c r="D485" s="206">
        <v>75</v>
      </c>
    </row>
    <row r="486" spans="1:4">
      <c r="A486" s="206" t="s">
        <v>1232</v>
      </c>
      <c r="B486" s="206" t="s">
        <v>1150</v>
      </c>
      <c r="C486" s="206" t="s">
        <v>1218</v>
      </c>
      <c r="D486" s="206">
        <v>0</v>
      </c>
    </row>
    <row r="487" spans="1:4">
      <c r="A487" s="206" t="s">
        <v>1232</v>
      </c>
      <c r="B487" s="206" t="s">
        <v>1151</v>
      </c>
      <c r="C487" s="206" t="s">
        <v>1219</v>
      </c>
      <c r="D487" s="206">
        <v>0</v>
      </c>
    </row>
    <row r="488" spans="1:4">
      <c r="A488" s="206" t="s">
        <v>1232</v>
      </c>
      <c r="B488" s="206" t="s">
        <v>1152</v>
      </c>
      <c r="C488" s="206" t="s">
        <v>1220</v>
      </c>
      <c r="D488" s="206">
        <v>0</v>
      </c>
    </row>
    <row r="489" spans="1:4">
      <c r="A489" s="206" t="s">
        <v>1232</v>
      </c>
      <c r="B489" s="206" t="s">
        <v>1153</v>
      </c>
      <c r="C489" s="206" t="s">
        <v>1221</v>
      </c>
      <c r="D489" s="206">
        <v>0</v>
      </c>
    </row>
    <row r="490" spans="1:4">
      <c r="A490" s="206" t="s">
        <v>1232</v>
      </c>
      <c r="B490" s="206" t="s">
        <v>1154</v>
      </c>
      <c r="C490" s="206" t="s">
        <v>1222</v>
      </c>
      <c r="D490" s="206">
        <v>0</v>
      </c>
    </row>
    <row r="491" spans="1:4">
      <c r="A491" s="206" t="s">
        <v>1232</v>
      </c>
      <c r="B491" s="206" t="s">
        <v>1155</v>
      </c>
      <c r="C491" s="206" t="s">
        <v>1223</v>
      </c>
      <c r="D491" s="206">
        <v>0</v>
      </c>
    </row>
    <row r="492" spans="1:4">
      <c r="A492" s="206" t="s">
        <v>1232</v>
      </c>
      <c r="B492" s="206" t="s">
        <v>1258</v>
      </c>
      <c r="C492" s="206" t="s">
        <v>1259</v>
      </c>
      <c r="D492" s="206">
        <v>0</v>
      </c>
    </row>
    <row r="493" spans="1:4">
      <c r="A493" s="206" t="s">
        <v>1232</v>
      </c>
      <c r="B493" s="206" t="s">
        <v>1224</v>
      </c>
      <c r="C493" s="206" t="s">
        <v>1260</v>
      </c>
      <c r="D493" s="206">
        <v>0</v>
      </c>
    </row>
    <row r="494" spans="1:4">
      <c r="A494" s="206" t="s">
        <v>1232</v>
      </c>
      <c r="B494" s="206" t="s">
        <v>1261</v>
      </c>
      <c r="C494" s="206" t="s">
        <v>1262</v>
      </c>
      <c r="D494" s="206">
        <v>0</v>
      </c>
    </row>
    <row r="495" spans="1:4">
      <c r="A495" s="206" t="s">
        <v>1232</v>
      </c>
      <c r="B495" s="206" t="s">
        <v>1156</v>
      </c>
      <c r="C495" s="206" t="s">
        <v>1157</v>
      </c>
      <c r="D495" s="211"/>
    </row>
    <row r="496" spans="1:4">
      <c r="A496" s="206" t="s">
        <v>1232</v>
      </c>
      <c r="B496" s="206" t="s">
        <v>1158</v>
      </c>
      <c r="C496" s="206" t="s">
        <v>1157</v>
      </c>
      <c r="D496" s="211"/>
    </row>
    <row r="497" spans="1:4">
      <c r="A497" s="206" t="s">
        <v>1232</v>
      </c>
      <c r="B497" s="206" t="s">
        <v>1159</v>
      </c>
      <c r="C497" s="206" t="s">
        <v>1157</v>
      </c>
      <c r="D497" s="211"/>
    </row>
    <row r="498" spans="1:4">
      <c r="A498" s="206" t="s">
        <v>1232</v>
      </c>
      <c r="B498" s="206" t="s">
        <v>1160</v>
      </c>
      <c r="C498" s="206" t="s">
        <v>1157</v>
      </c>
      <c r="D498" s="211"/>
    </row>
    <row r="499" spans="1:4">
      <c r="A499" s="206" t="s">
        <v>1232</v>
      </c>
      <c r="B499" s="206" t="s">
        <v>1161</v>
      </c>
      <c r="C499" s="206" t="s">
        <v>1157</v>
      </c>
      <c r="D499" s="211"/>
    </row>
    <row r="500" spans="1:4">
      <c r="A500" s="206" t="s">
        <v>1232</v>
      </c>
      <c r="B500" s="206" t="s">
        <v>1162</v>
      </c>
      <c r="C500" s="206" t="s">
        <v>1157</v>
      </c>
      <c r="D500" s="211"/>
    </row>
    <row r="501" spans="1:4">
      <c r="A501" s="206" t="s">
        <v>1232</v>
      </c>
      <c r="B501" s="206" t="s">
        <v>1263</v>
      </c>
      <c r="C501" s="206" t="s">
        <v>1157</v>
      </c>
      <c r="D501" s="211"/>
    </row>
    <row r="502" spans="1:4">
      <c r="A502" s="206" t="s">
        <v>1232</v>
      </c>
      <c r="B502" s="206" t="s">
        <v>1264</v>
      </c>
      <c r="C502" s="206" t="s">
        <v>1157</v>
      </c>
      <c r="D502" s="211"/>
    </row>
    <row r="503" spans="1:4">
      <c r="A503" s="206" t="s">
        <v>1232</v>
      </c>
      <c r="B503" s="206" t="s">
        <v>950</v>
      </c>
      <c r="C503" s="206" t="s">
        <v>1226</v>
      </c>
      <c r="D503" s="206">
        <v>0</v>
      </c>
    </row>
    <row r="504" spans="1:4">
      <c r="A504" s="206" t="s">
        <v>1232</v>
      </c>
      <c r="B504" s="206" t="s">
        <v>952</v>
      </c>
      <c r="C504" s="206" t="s">
        <v>1227</v>
      </c>
      <c r="D504" s="206">
        <v>0</v>
      </c>
    </row>
    <row r="505" spans="1:4">
      <c r="A505" s="206" t="s">
        <v>1232</v>
      </c>
      <c r="B505" s="206" t="s">
        <v>954</v>
      </c>
      <c r="C505" s="206" t="s">
        <v>1228</v>
      </c>
      <c r="D505" s="206">
        <v>0</v>
      </c>
    </row>
    <row r="506" spans="1:4">
      <c r="A506" s="206" t="s">
        <v>1232</v>
      </c>
      <c r="B506" s="206" t="s">
        <v>956</v>
      </c>
      <c r="C506" s="206" t="s">
        <v>1229</v>
      </c>
      <c r="D506" s="206">
        <v>0</v>
      </c>
    </row>
    <row r="507" spans="1:4">
      <c r="A507" s="206" t="s">
        <v>1232</v>
      </c>
      <c r="B507" s="206" t="s">
        <v>958</v>
      </c>
      <c r="C507" s="206" t="s">
        <v>1230</v>
      </c>
      <c r="D507" s="206">
        <v>0</v>
      </c>
    </row>
    <row r="508" spans="1:4">
      <c r="A508" s="206" t="s">
        <v>1232</v>
      </c>
      <c r="B508" s="206" t="s">
        <v>728</v>
      </c>
      <c r="C508" s="206" t="s">
        <v>1231</v>
      </c>
      <c r="D508" s="206">
        <v>0</v>
      </c>
    </row>
    <row r="509" spans="1:4">
      <c r="A509" s="206" t="s">
        <v>1232</v>
      </c>
      <c r="B509" s="206" t="s">
        <v>961</v>
      </c>
      <c r="C509" s="206" t="s">
        <v>1265</v>
      </c>
      <c r="D509" s="206">
        <v>0</v>
      </c>
    </row>
    <row r="510" spans="1:4">
      <c r="A510" s="206" t="s">
        <v>1232</v>
      </c>
      <c r="B510" s="206" t="s">
        <v>730</v>
      </c>
      <c r="C510" s="206" t="s">
        <v>1266</v>
      </c>
      <c r="D510" s="206">
        <v>0</v>
      </c>
    </row>
    <row r="511" spans="1:4">
      <c r="A511" s="206" t="s">
        <v>1232</v>
      </c>
      <c r="B511" s="206" t="s">
        <v>734</v>
      </c>
      <c r="C511" s="206" t="s">
        <v>1267</v>
      </c>
      <c r="D511" s="206">
        <v>0</v>
      </c>
    </row>
    <row r="512" spans="1:4">
      <c r="A512" s="206" t="s">
        <v>1232</v>
      </c>
      <c r="B512" s="206" t="s">
        <v>1164</v>
      </c>
      <c r="C512" s="206" t="s">
        <v>1165</v>
      </c>
      <c r="D512" s="206">
        <v>0</v>
      </c>
    </row>
    <row r="513" spans="1:4">
      <c r="A513" s="206" t="s">
        <v>1232</v>
      </c>
      <c r="B513" s="206" t="s">
        <v>1166</v>
      </c>
      <c r="C513" s="206" t="s">
        <v>1167</v>
      </c>
      <c r="D513" s="206">
        <v>0</v>
      </c>
    </row>
    <row r="514" spans="1:4">
      <c r="A514" s="206" t="s">
        <v>1232</v>
      </c>
      <c r="B514" s="206" t="s">
        <v>1168</v>
      </c>
      <c r="C514" s="206" t="s">
        <v>1169</v>
      </c>
      <c r="D514" s="206">
        <v>0</v>
      </c>
    </row>
    <row r="515" spans="1:4">
      <c r="A515" s="206" t="s">
        <v>1232</v>
      </c>
      <c r="B515" s="206" t="s">
        <v>1170</v>
      </c>
      <c r="C515" s="206" t="s">
        <v>1171</v>
      </c>
      <c r="D515" s="206">
        <v>0</v>
      </c>
    </row>
    <row r="516" spans="1:4">
      <c r="A516" s="206" t="s">
        <v>1232</v>
      </c>
      <c r="B516" s="206" t="s">
        <v>1172</v>
      </c>
      <c r="C516" s="206" t="s">
        <v>1173</v>
      </c>
      <c r="D516" s="206">
        <v>0</v>
      </c>
    </row>
    <row r="517" spans="1:4">
      <c r="A517" s="206" t="s">
        <v>1232</v>
      </c>
      <c r="B517" s="206" t="s">
        <v>1174</v>
      </c>
      <c r="C517" s="206" t="s">
        <v>1175</v>
      </c>
      <c r="D517" s="206">
        <v>0</v>
      </c>
    </row>
    <row r="518" spans="1:4">
      <c r="A518" s="206" t="s">
        <v>1232</v>
      </c>
      <c r="B518" s="206" t="s">
        <v>1268</v>
      </c>
      <c r="C518" s="206" t="s">
        <v>1269</v>
      </c>
      <c r="D518" s="206">
        <v>0</v>
      </c>
    </row>
    <row r="519" spans="1:4">
      <c r="A519" s="206" t="s">
        <v>1232</v>
      </c>
      <c r="B519" s="206" t="s">
        <v>792</v>
      </c>
      <c r="C519" s="206" t="s">
        <v>1270</v>
      </c>
      <c r="D519" s="206">
        <v>0</v>
      </c>
    </row>
    <row r="520" spans="1:4">
      <c r="A520" s="206" t="s">
        <v>1232</v>
      </c>
      <c r="B520" s="206" t="s">
        <v>1271</v>
      </c>
      <c r="C520" s="206" t="s">
        <v>1272</v>
      </c>
      <c r="D520" s="206">
        <v>0</v>
      </c>
    </row>
    <row r="521" spans="1:4">
      <c r="A521" s="206" t="s">
        <v>1232</v>
      </c>
      <c r="B521" s="206" t="s">
        <v>1273</v>
      </c>
      <c r="C521" s="206" t="s">
        <v>1274</v>
      </c>
      <c r="D521" s="206">
        <v>0</v>
      </c>
    </row>
    <row r="522" spans="1:4">
      <c r="A522" s="206" t="s">
        <v>1232</v>
      </c>
      <c r="B522" s="206" t="s">
        <v>1275</v>
      </c>
      <c r="C522" s="206" t="s">
        <v>1276</v>
      </c>
      <c r="D522" s="206">
        <v>0</v>
      </c>
    </row>
    <row r="523" spans="1:4">
      <c r="A523" s="206" t="s">
        <v>1232</v>
      </c>
      <c r="B523" s="206" t="s">
        <v>1277</v>
      </c>
      <c r="C523" s="206" t="s">
        <v>1278</v>
      </c>
      <c r="D523" s="206">
        <v>0</v>
      </c>
    </row>
    <row r="524" spans="1:4">
      <c r="A524" s="206"/>
      <c r="B524" s="206"/>
      <c r="C524" s="206"/>
      <c r="D524" s="211"/>
    </row>
    <row r="525" spans="1:4">
      <c r="A525" s="206"/>
      <c r="B525" s="206"/>
      <c r="C525" s="206"/>
      <c r="D525" s="211"/>
    </row>
    <row r="526" spans="1:4">
      <c r="A526" s="206"/>
      <c r="B526" s="206"/>
      <c r="C526" s="206"/>
      <c r="D526" s="211"/>
    </row>
    <row r="527" spans="1:4">
      <c r="A527" s="206"/>
      <c r="B527" s="206"/>
      <c r="C527" s="206"/>
      <c r="D527" s="206"/>
    </row>
    <row r="528" spans="1:4">
      <c r="A528" s="206"/>
      <c r="B528" s="206"/>
      <c r="C528" s="206"/>
      <c r="D528" s="206"/>
    </row>
    <row r="529" spans="1:4">
      <c r="A529" s="206"/>
      <c r="B529" s="206"/>
      <c r="C529" s="206"/>
      <c r="D529" s="206"/>
    </row>
    <row r="530" spans="1:4">
      <c r="A530" s="206"/>
      <c r="B530" s="206"/>
      <c r="C530" s="206"/>
      <c r="D530" s="206"/>
    </row>
    <row r="531" spans="1:4">
      <c r="A531" s="206"/>
      <c r="B531" s="206"/>
      <c r="C531" s="206"/>
      <c r="D531" s="206"/>
    </row>
    <row r="532" spans="1:4">
      <c r="A532" s="206"/>
      <c r="B532" s="206"/>
      <c r="C532" s="206"/>
      <c r="D532" s="206"/>
    </row>
    <row r="533" spans="1:4">
      <c r="A533" s="206"/>
      <c r="B533" s="206"/>
      <c r="C533" s="206"/>
      <c r="D533" s="206"/>
    </row>
    <row r="534" spans="1:4">
      <c r="A534" s="206"/>
      <c r="B534" s="206"/>
      <c r="C534" s="206"/>
      <c r="D534" s="206"/>
    </row>
    <row r="535" spans="1:4">
      <c r="A535" s="206"/>
      <c r="B535" s="206"/>
      <c r="C535" s="206"/>
      <c r="D535" s="206"/>
    </row>
    <row r="536" spans="1:4">
      <c r="A536" s="206"/>
      <c r="B536" s="206"/>
      <c r="C536" s="206"/>
      <c r="D536" s="206"/>
    </row>
    <row r="537" spans="1:4">
      <c r="A537" s="206"/>
      <c r="B537" s="206"/>
      <c r="C537" s="206"/>
      <c r="D537" s="206"/>
    </row>
    <row r="538" spans="1:4">
      <c r="A538" s="206"/>
      <c r="B538" s="206"/>
      <c r="C538" s="206"/>
      <c r="D538" s="206"/>
    </row>
    <row r="539" spans="1:4">
      <c r="A539" s="206"/>
      <c r="B539" s="206"/>
      <c r="C539" s="206"/>
      <c r="D539" s="206"/>
    </row>
    <row r="540" spans="1:4">
      <c r="A540" s="206"/>
      <c r="B540" s="206"/>
      <c r="C540" s="206"/>
      <c r="D540" s="206"/>
    </row>
    <row r="541" spans="1:4">
      <c r="A541" s="206"/>
      <c r="B541" s="206"/>
      <c r="C541" s="206"/>
      <c r="D541" s="206"/>
    </row>
    <row r="542" spans="1:4">
      <c r="A542" s="206"/>
      <c r="B542" s="206"/>
      <c r="C542" s="206"/>
      <c r="D542" s="206"/>
    </row>
    <row r="543" spans="1:4">
      <c r="A543" s="206"/>
      <c r="B543" s="206"/>
      <c r="C543" s="206"/>
      <c r="D543" s="206"/>
    </row>
    <row r="544" spans="1:4">
      <c r="A544" s="206"/>
      <c r="B544" s="206"/>
      <c r="C544" s="206"/>
      <c r="D544" s="206"/>
    </row>
    <row r="545" spans="1:4">
      <c r="A545" s="206"/>
      <c r="B545" s="206"/>
      <c r="C545" s="206"/>
      <c r="D545" s="206"/>
    </row>
    <row r="546" spans="1:4">
      <c r="A546" s="206"/>
      <c r="B546" s="206"/>
      <c r="C546" s="206"/>
      <c r="D546" s="206"/>
    </row>
    <row r="547" spans="1:4">
      <c r="A547" s="206"/>
      <c r="B547" s="206"/>
      <c r="C547" s="206"/>
      <c r="D547" s="206"/>
    </row>
    <row r="548" spans="1:4">
      <c r="A548" s="206"/>
      <c r="B548" s="206"/>
      <c r="C548" s="206"/>
      <c r="D548" s="206"/>
    </row>
    <row r="549" spans="1:4">
      <c r="A549" s="206"/>
      <c r="B549" s="206"/>
      <c r="C549" s="206"/>
      <c r="D549" s="206"/>
    </row>
    <row r="550" spans="1:4">
      <c r="A550" s="206"/>
      <c r="B550" s="206"/>
      <c r="C550" s="206"/>
      <c r="D550" s="206"/>
    </row>
    <row r="551" spans="1:4">
      <c r="A551" s="206"/>
      <c r="B551" s="206"/>
      <c r="C551" s="206"/>
      <c r="D551" s="206"/>
    </row>
    <row r="552" spans="1:4">
      <c r="A552" s="206"/>
      <c r="B552" s="206"/>
      <c r="C552" s="206"/>
      <c r="D552" s="206"/>
    </row>
    <row r="553" spans="1:4">
      <c r="A553" s="206"/>
      <c r="B553" s="206"/>
      <c r="C553" s="206"/>
      <c r="D553" s="206"/>
    </row>
    <row r="554" spans="1:4">
      <c r="A554" s="206"/>
      <c r="B554" s="206"/>
      <c r="C554" s="206"/>
      <c r="D554" s="206"/>
    </row>
    <row r="555" spans="1:4">
      <c r="A555" s="206"/>
      <c r="B555" s="206"/>
      <c r="C555" s="206"/>
      <c r="D555" s="206"/>
    </row>
    <row r="556" spans="1:4">
      <c r="A556" s="206"/>
      <c r="B556" s="206"/>
      <c r="C556" s="206"/>
      <c r="D556" s="206"/>
    </row>
    <row r="557" spans="1:4">
      <c r="A557" s="206"/>
      <c r="B557" s="206"/>
      <c r="C557" s="206"/>
      <c r="D557" s="206"/>
    </row>
    <row r="558" spans="1:4">
      <c r="A558" s="206"/>
      <c r="B558" s="206"/>
      <c r="C558" s="206"/>
      <c r="D558" s="206"/>
    </row>
    <row r="559" spans="1:4">
      <c r="A559" s="206"/>
      <c r="B559" s="206"/>
      <c r="C559" s="206"/>
      <c r="D559" s="206"/>
    </row>
    <row r="560" spans="1:4">
      <c r="A560" s="206"/>
      <c r="B560" s="206"/>
      <c r="C560" s="206"/>
      <c r="D560" s="206"/>
    </row>
    <row r="561" spans="1:4">
      <c r="A561" s="206"/>
      <c r="B561" s="206"/>
      <c r="C561" s="206"/>
      <c r="D561" s="206"/>
    </row>
    <row r="562" spans="1:4">
      <c r="A562" s="206"/>
      <c r="B562" s="206"/>
      <c r="C562" s="206"/>
      <c r="D562" s="206"/>
    </row>
    <row r="563" spans="1:4">
      <c r="A563" s="206"/>
      <c r="B563" s="206"/>
      <c r="C563" s="206"/>
      <c r="D563" s="206"/>
    </row>
    <row r="564" spans="1:4">
      <c r="A564" s="206"/>
      <c r="B564" s="206"/>
      <c r="C564" s="206"/>
      <c r="D564" s="206"/>
    </row>
    <row r="565" spans="1:4">
      <c r="A565" s="206"/>
      <c r="B565" s="206"/>
      <c r="C565" s="206"/>
      <c r="D565" s="206"/>
    </row>
    <row r="566" spans="1:4">
      <c r="A566" s="206"/>
      <c r="B566" s="206"/>
      <c r="C566" s="206"/>
      <c r="D566" s="206"/>
    </row>
    <row r="567" spans="1:4">
      <c r="A567" s="206"/>
      <c r="B567" s="206"/>
      <c r="C567" s="206"/>
      <c r="D567" s="206"/>
    </row>
    <row r="568" spans="1:4">
      <c r="A568" s="206"/>
      <c r="B568" s="206"/>
      <c r="C568" s="206"/>
      <c r="D568" s="206"/>
    </row>
    <row r="569" spans="1:4">
      <c r="A569" s="206"/>
      <c r="B569" s="206"/>
      <c r="C569" s="206"/>
      <c r="D569" s="206"/>
    </row>
    <row r="570" spans="1:4">
      <c r="A570" s="206"/>
      <c r="B570" s="206"/>
      <c r="C570" s="206"/>
      <c r="D570" s="206"/>
    </row>
    <row r="571" spans="1:4">
      <c r="A571" s="206"/>
      <c r="B571" s="206"/>
      <c r="C571" s="206"/>
      <c r="D571" s="206"/>
    </row>
    <row r="572" spans="1:4">
      <c r="A572" s="206"/>
      <c r="B572" s="206"/>
      <c r="C572" s="206"/>
      <c r="D572" s="206"/>
    </row>
    <row r="573" spans="1:4">
      <c r="A573" s="206"/>
      <c r="B573" s="206"/>
      <c r="C573" s="206"/>
      <c r="D573" s="206"/>
    </row>
    <row r="574" spans="1:4">
      <c r="A574" s="206"/>
      <c r="B574" s="206"/>
      <c r="C574" s="206"/>
      <c r="D574" s="206"/>
    </row>
    <row r="575" spans="1:4">
      <c r="A575" s="206"/>
      <c r="B575" s="206"/>
      <c r="C575" s="206"/>
      <c r="D575" s="206"/>
    </row>
    <row r="576" spans="1:4">
      <c r="A576" s="206"/>
      <c r="B576" s="206"/>
      <c r="C576" s="206"/>
      <c r="D576" s="206"/>
    </row>
    <row r="577" spans="1:4">
      <c r="A577" s="206"/>
      <c r="B577" s="206"/>
      <c r="C577" s="206"/>
      <c r="D577" s="206"/>
    </row>
    <row r="578" spans="1:4">
      <c r="A578" s="206"/>
      <c r="B578" s="206"/>
      <c r="C578" s="206"/>
      <c r="D578" s="206"/>
    </row>
    <row r="579" spans="1:4">
      <c r="A579" s="206"/>
      <c r="B579" s="206"/>
      <c r="C579" s="206"/>
      <c r="D579" s="206"/>
    </row>
    <row r="580" spans="1:4">
      <c r="A580" s="206"/>
      <c r="B580" s="206"/>
      <c r="C580" s="206"/>
      <c r="D580" s="206"/>
    </row>
    <row r="581" spans="1:4">
      <c r="A581" s="206"/>
      <c r="B581" s="206"/>
      <c r="C581" s="206"/>
      <c r="D581" s="206"/>
    </row>
    <row r="582" spans="1:4">
      <c r="A582" s="206"/>
      <c r="B582" s="206"/>
      <c r="C582" s="206"/>
      <c r="D582" s="206"/>
    </row>
    <row r="583" spans="1:4">
      <c r="A583" s="206"/>
      <c r="B583" s="206"/>
      <c r="C583" s="206"/>
      <c r="D583" s="206"/>
    </row>
    <row r="584" spans="1:4">
      <c r="A584" s="206"/>
      <c r="B584" s="206"/>
      <c r="C584" s="206"/>
      <c r="D584" s="211"/>
    </row>
    <row r="585" spans="1:4">
      <c r="A585" s="206"/>
      <c r="B585" s="206"/>
      <c r="C585" s="206"/>
      <c r="D585" s="211"/>
    </row>
    <row r="586" spans="1:4">
      <c r="A586" s="206"/>
      <c r="B586" s="206"/>
      <c r="C586" s="206"/>
      <c r="D586" s="211"/>
    </row>
    <row r="587" spans="1:4">
      <c r="A587" s="206"/>
      <c r="B587" s="206"/>
      <c r="C587" s="206"/>
      <c r="D587" s="211"/>
    </row>
    <row r="588" spans="1:4">
      <c r="A588" s="206"/>
      <c r="B588" s="206"/>
      <c r="C588" s="206"/>
      <c r="D588" s="211"/>
    </row>
    <row r="589" spans="1:4">
      <c r="A589" s="206"/>
      <c r="B589" s="206"/>
      <c r="C589" s="206"/>
      <c r="D589" s="211"/>
    </row>
    <row r="590" spans="1:4">
      <c r="A590" s="206"/>
      <c r="B590" s="206"/>
      <c r="C590" s="206"/>
      <c r="D590" s="211"/>
    </row>
    <row r="591" spans="1:4">
      <c r="A591" s="206"/>
      <c r="B591" s="206"/>
      <c r="C591" s="206"/>
      <c r="D591" s="206"/>
    </row>
    <row r="592" spans="1:4">
      <c r="A592" s="206"/>
      <c r="B592" s="206"/>
      <c r="C592" s="206"/>
      <c r="D592" s="206"/>
    </row>
    <row r="593" spans="1:4">
      <c r="A593" s="206"/>
      <c r="B593" s="206"/>
      <c r="C593" s="206"/>
      <c r="D593" s="206"/>
    </row>
    <row r="594" spans="1:4">
      <c r="A594" s="206"/>
      <c r="B594" s="206"/>
      <c r="C594" s="206"/>
      <c r="D594" s="206"/>
    </row>
    <row r="595" spans="1:4">
      <c r="A595" s="206"/>
      <c r="B595" s="206"/>
      <c r="C595" s="206"/>
      <c r="D595" s="206"/>
    </row>
    <row r="596" spans="1:4">
      <c r="A596" s="206"/>
      <c r="B596" s="206"/>
      <c r="C596" s="206"/>
      <c r="D596" s="206"/>
    </row>
    <row r="597" spans="1:4">
      <c r="A597" s="206"/>
      <c r="B597" s="206"/>
      <c r="C597" s="206"/>
      <c r="D597" s="206"/>
    </row>
    <row r="598" spans="1:4">
      <c r="A598" s="206"/>
      <c r="B598" s="206"/>
      <c r="C598" s="206"/>
      <c r="D598" s="206"/>
    </row>
    <row r="599" spans="1:4">
      <c r="A599" s="206"/>
      <c r="B599" s="206"/>
      <c r="C599" s="206"/>
      <c r="D599" s="206"/>
    </row>
    <row r="600" spans="1:4">
      <c r="A600" s="206"/>
      <c r="B600" s="206"/>
      <c r="C600" s="206"/>
      <c r="D600" s="206"/>
    </row>
    <row r="601" spans="1:4">
      <c r="A601" s="206"/>
      <c r="B601" s="206"/>
      <c r="C601" s="206"/>
      <c r="D601" s="206"/>
    </row>
    <row r="602" spans="1:4">
      <c r="A602" s="206"/>
      <c r="B602" s="206"/>
      <c r="C602" s="206"/>
      <c r="D602" s="206"/>
    </row>
    <row r="603" spans="1:4">
      <c r="A603" s="206"/>
      <c r="B603" s="206"/>
      <c r="C603" s="206"/>
      <c r="D603" s="206"/>
    </row>
    <row r="604" spans="1:4">
      <c r="A604" s="206"/>
      <c r="B604" s="206"/>
      <c r="C604" s="206"/>
      <c r="D604" s="206"/>
    </row>
    <row r="605" spans="1:4">
      <c r="A605" s="206"/>
      <c r="B605" s="206"/>
      <c r="C605" s="206"/>
      <c r="D605" s="206"/>
    </row>
    <row r="606" spans="1:4">
      <c r="A606" s="206"/>
      <c r="B606" s="206"/>
      <c r="C606" s="206"/>
      <c r="D606" s="206"/>
    </row>
    <row r="607" spans="1:4">
      <c r="A607" s="206"/>
      <c r="B607" s="206"/>
      <c r="C607" s="206"/>
      <c r="D607" s="206"/>
    </row>
    <row r="608" spans="1:4">
      <c r="A608" s="206"/>
      <c r="B608" s="206"/>
      <c r="C608" s="206"/>
      <c r="D608" s="206"/>
    </row>
    <row r="609" spans="1:4">
      <c r="A609" s="206"/>
      <c r="B609" s="206"/>
      <c r="C609" s="206"/>
      <c r="D609" s="206"/>
    </row>
  </sheetData>
  <sheetProtection algorithmName="SHA-512" hashValue="tp+cNjYN+28rhYqJs5jafhc643VtroR9v8V9D52UuK/vDeuBnao61UOWSBJo5giBXjWEFJjRM6r8Mh1BH2J0Gg==" saltValue="H/C5QYJ7yrVeSHGCqSuJA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Anlage1_Referenzwert</vt:lpstr>
      <vt:lpstr>Anlage2_Vergütungssatz</vt:lpstr>
      <vt:lpstr>Anlage3_Belegung_Zeitraum1</vt:lpstr>
      <vt:lpstr>Anlage3_Belegung_Zeitraum2</vt:lpstr>
      <vt:lpstr>Anlage3_Belegung_Zeitraum3</vt:lpstr>
      <vt:lpstr>Anlage3_Belegung_Zeitraum4</vt:lpstr>
      <vt:lpstr>Anlage3_Belegung_Zeitraum5</vt:lpstr>
      <vt:lpstr>Anlage3_Belegung_Zeitraum6</vt:lpstr>
      <vt:lpstr>Formelübersicht</vt:lpstr>
      <vt:lpstr>Kalenderwochen 2020</vt:lpstr>
      <vt:lpstr>KW2021</vt:lpstr>
      <vt:lpstr>Anlage1_Referenzwert!Druckbereich</vt:lpstr>
      <vt:lpstr>Anlage2_Vergütungssatz!Druckbereich</vt:lpstr>
      <vt:lpstr>Anlage3_Belegung_Zeitraum1!Druckbereich</vt:lpstr>
      <vt:lpstr>Anlage3_Belegung_Zeitraum2!Druckbereich</vt:lpstr>
      <vt:lpstr>Anlage3_Belegung_Zeitraum3!Druckbereich</vt:lpstr>
      <vt:lpstr>Anlage3_Belegung_Zeitraum4!Druckbereich</vt:lpstr>
      <vt:lpstr>Anlage3_Belegung_Zeitraum5!Druckbereich</vt:lpstr>
      <vt:lpstr>Anlage3_Belegung_Zeitraum6!Druckbereich</vt:lpstr>
      <vt:lpstr>'Kalenderwochen 2020'!Druckbereich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2020-04-21T10:52:54Z</cp:lastPrinted>
  <dcterms:created xsi:type="dcterms:W3CDTF">2020-04-14T12:17:45Z</dcterms:created>
  <dcterms:modified xsi:type="dcterms:W3CDTF">2023-01-31T18:22:11Z</dcterms:modified>
  <cp:category/>
</cp:coreProperties>
</file>